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510" tabRatio="896" activeTab="0"/>
  </bookViews>
  <sheets>
    <sheet name="Permisos " sheetId="1" r:id="rId1"/>
    <sheet name="Anteproyectos" sheetId="2" r:id="rId2"/>
    <sheet name="Copropiedad (5.2)" sheetId="3" r:id="rId3"/>
    <sheet name="Fusion-Deslindes (3.4)" sheetId="4" r:id="rId4"/>
    <sheet name="Recepcion Final (1.4-2.8)" sheetId="5" r:id="rId5"/>
    <sheet name="Cambio Destino" sheetId="6" r:id="rId6"/>
    <sheet name="Publicidad" sheetId="7" r:id="rId7"/>
    <sheet name="NOMENCLATURA" sheetId="8" r:id="rId8"/>
  </sheets>
  <definedNames>
    <definedName name="_xlnm.Print_Area" localSheetId="2">'Copropiedad (5.2)'!$1:$7</definedName>
    <definedName name="_xlnm.Print_Area" localSheetId="3">'Fusion-Deslindes (3.4)'!$1:$14</definedName>
    <definedName name="_xlnm.Print_Area" localSheetId="7">'NOMENCLATURA'!$A$1:$D$37</definedName>
    <definedName name="_xlnm.Print_Area" localSheetId="0">'Permisos '!$1:$125</definedName>
    <definedName name="_xlnm.Print_Area" localSheetId="4">'Recepcion Final (1.4-2.8)'!$1:$18</definedName>
  </definedNames>
  <calcPr fullCalcOnLoad="1"/>
</workbook>
</file>

<file path=xl/sharedStrings.xml><?xml version="1.0" encoding="utf-8"?>
<sst xmlns="http://schemas.openxmlformats.org/spreadsheetml/2006/main" count="7273" uniqueCount="3404">
  <si>
    <t>UBICACIÓN</t>
  </si>
  <si>
    <t>SUPERFICIE</t>
  </si>
  <si>
    <t>PREDIAL m2</t>
  </si>
  <si>
    <t>GIRO ANTERIOR</t>
  </si>
  <si>
    <t>GIRO ACTUAL</t>
  </si>
  <si>
    <t>ROL</t>
  </si>
  <si>
    <t>RUT</t>
  </si>
  <si>
    <t>UNIDAD</t>
  </si>
  <si>
    <t>CONDOM</t>
  </si>
  <si>
    <t>SUP. m2</t>
  </si>
  <si>
    <t>PERM</t>
  </si>
  <si>
    <t>NOMBRE PROPIETARIO</t>
  </si>
  <si>
    <t>CARP</t>
  </si>
  <si>
    <t>TIPO</t>
  </si>
  <si>
    <t>RES</t>
  </si>
  <si>
    <t>DIRECCION</t>
  </si>
  <si>
    <t>OBSERVACIONES</t>
  </si>
  <si>
    <t>FECHA</t>
  </si>
  <si>
    <t>UBICACION</t>
  </si>
  <si>
    <t>PROPIETARIO</t>
  </si>
  <si>
    <t>DESTINO</t>
  </si>
  <si>
    <t>PISOS</t>
  </si>
  <si>
    <t>AMPLIACION</t>
  </si>
  <si>
    <t>REG</t>
  </si>
  <si>
    <t>PRESUPUESTO</t>
  </si>
  <si>
    <t>Nº</t>
  </si>
  <si>
    <t>N</t>
  </si>
  <si>
    <t>DFL2</t>
  </si>
  <si>
    <t>m2</t>
  </si>
  <si>
    <t>SI/NO</t>
  </si>
  <si>
    <t>CALCULADOS</t>
  </si>
  <si>
    <t>HAB.</t>
  </si>
  <si>
    <t>ARQUITECTO</t>
  </si>
  <si>
    <t>ACOGIDO</t>
  </si>
  <si>
    <t>EDIFICACIÓN</t>
  </si>
  <si>
    <t>AMPLIACIÓN</t>
  </si>
  <si>
    <t>FECHA PAGO</t>
  </si>
  <si>
    <t>VIV/LOC/OF</t>
  </si>
  <si>
    <t>PEDIF</t>
  </si>
  <si>
    <t>PRIMITIVO</t>
  </si>
  <si>
    <t>DER. MUNICIPALES</t>
  </si>
  <si>
    <t>VIV/LOC/OF/EST</t>
  </si>
  <si>
    <t>VIGENCIA</t>
  </si>
  <si>
    <t>ON</t>
  </si>
  <si>
    <t>MOD</t>
  </si>
  <si>
    <t>AP</t>
  </si>
  <si>
    <t>ALT</t>
  </si>
  <si>
    <t>TOTAL</t>
  </si>
  <si>
    <t>PARCIAL</t>
  </si>
  <si>
    <t>REP</t>
  </si>
  <si>
    <t>PE</t>
  </si>
  <si>
    <t>REFERENCIA</t>
  </si>
  <si>
    <t>OM</t>
  </si>
  <si>
    <t>AMP OM</t>
  </si>
  <si>
    <t>AMP 100</t>
  </si>
  <si>
    <t>MZ</t>
  </si>
  <si>
    <t>LOTE</t>
  </si>
  <si>
    <t>CERT</t>
  </si>
  <si>
    <t>COP</t>
  </si>
  <si>
    <t>DIRECCIÓN</t>
  </si>
  <si>
    <t>CALLE</t>
  </si>
  <si>
    <t>N°</t>
  </si>
  <si>
    <t>NOMENCLATURA PERMISOS DE EDIFICACIÓN</t>
  </si>
  <si>
    <t>PERMISO DE EDIFICACIÓN</t>
  </si>
  <si>
    <t>ABREVIACIÓN</t>
  </si>
  <si>
    <t>Obra Nueva</t>
  </si>
  <si>
    <t>Ampliación Mayor a 100m²</t>
  </si>
  <si>
    <t>Alteración</t>
  </si>
  <si>
    <t>Reparación</t>
  </si>
  <si>
    <t>Reconstrucción</t>
  </si>
  <si>
    <t>RECONST</t>
  </si>
  <si>
    <t>PERMISO DE OBRA MENOR</t>
  </si>
  <si>
    <t>Ampliación Menor a 100m²</t>
  </si>
  <si>
    <t>Modificación</t>
  </si>
  <si>
    <t>Art. 6.2.9.</t>
  </si>
  <si>
    <t>6.2.9.</t>
  </si>
  <si>
    <t>REGULARIZACIÓN</t>
  </si>
  <si>
    <t>Anterior a al 31.07.1959</t>
  </si>
  <si>
    <t>Viviendas</t>
  </si>
  <si>
    <t>90-140</t>
  </si>
  <si>
    <t>Microempresas</t>
  </si>
  <si>
    <t>MICRO</t>
  </si>
  <si>
    <t>Subsidios 27.02.2010</t>
  </si>
  <si>
    <t>ANTEPROYECTO</t>
  </si>
  <si>
    <t>COPROPIEDAD</t>
  </si>
  <si>
    <t>CAMBIO DE DESTINO</t>
  </si>
  <si>
    <t>CD</t>
  </si>
  <si>
    <t>RECEPCIONES</t>
  </si>
  <si>
    <t>RF</t>
  </si>
  <si>
    <t>FU</t>
  </si>
  <si>
    <t>SUB</t>
  </si>
  <si>
    <t>SUBS 2010</t>
  </si>
  <si>
    <t>DIVISIÓN DE PREDIOS AFECTOS A UTILIDAD PÚBLICA</t>
  </si>
  <si>
    <t>DIV AUP</t>
  </si>
  <si>
    <t>SUBDIVISIÓN O FUSIÓN</t>
  </si>
  <si>
    <t>Fusión</t>
  </si>
  <si>
    <t>Subdivisión</t>
  </si>
  <si>
    <t>Modificación de Deslindes</t>
  </si>
  <si>
    <t>Rectificación de Deslindes</t>
  </si>
  <si>
    <t>/MOD DES</t>
  </si>
  <si>
    <t>/RECT DES</t>
  </si>
  <si>
    <t xml:space="preserve">  </t>
  </si>
  <si>
    <t>VIVIENDA</t>
  </si>
  <si>
    <t>RF S/N</t>
  </si>
  <si>
    <t xml:space="preserve">MONTENEGRO </t>
  </si>
  <si>
    <t xml:space="preserve">RF S/N </t>
  </si>
  <si>
    <t>PE 55615</t>
  </si>
  <si>
    <t>MP</t>
  </si>
  <si>
    <t>1/0/0</t>
  </si>
  <si>
    <t>0/0/1</t>
  </si>
  <si>
    <t>ANT 1959</t>
  </si>
  <si>
    <t>SI</t>
  </si>
  <si>
    <t>ALCALDE EDUARDO CASTILLO VELASCO</t>
  </si>
  <si>
    <t>PE 9019</t>
  </si>
  <si>
    <t>ALMAGRO S.A.</t>
  </si>
  <si>
    <t xml:space="preserve">DANIEL ALAMOS OVEJERO </t>
  </si>
  <si>
    <t xml:space="preserve">ZAÑARTU </t>
  </si>
  <si>
    <t xml:space="preserve">HANNOVER </t>
  </si>
  <si>
    <t>CATASTROFE</t>
  </si>
  <si>
    <t xml:space="preserve">PASAJE SANTA JULIA </t>
  </si>
  <si>
    <t>JUAN LABRA GONZALEZ</t>
  </si>
  <si>
    <t>26/27/28/29/30/31</t>
  </si>
  <si>
    <t>1 AÑO</t>
  </si>
  <si>
    <t>180 DIAS</t>
  </si>
  <si>
    <t>ALESSANDRO OPPICI ESCUTI</t>
  </si>
  <si>
    <t xml:space="preserve">SAN EUGENIO </t>
  </si>
  <si>
    <t>5</t>
  </si>
  <si>
    <t>13</t>
  </si>
  <si>
    <t>A</t>
  </si>
  <si>
    <t>FUSION</t>
  </si>
  <si>
    <t xml:space="preserve">JULIO PRADO </t>
  </si>
  <si>
    <t xml:space="preserve">JOSE DOMINGO CAÑAS </t>
  </si>
  <si>
    <t>JUAN MOYA MORALES</t>
  </si>
  <si>
    <t xml:space="preserve">HAMBURGO </t>
  </si>
  <si>
    <t xml:space="preserve">AMAPOLAS </t>
  </si>
  <si>
    <t>12</t>
  </si>
  <si>
    <t xml:space="preserve">PEDRO DE VALDIVIA </t>
  </si>
  <si>
    <t>2</t>
  </si>
  <si>
    <t>14</t>
  </si>
  <si>
    <t>INVERSIONES Y DESARROLLO INDESAR LTDA</t>
  </si>
  <si>
    <t xml:space="preserve">DIAGONAL ORIENTE </t>
  </si>
  <si>
    <t>9</t>
  </si>
  <si>
    <t xml:space="preserve">CD </t>
  </si>
  <si>
    <t>0/1/0</t>
  </si>
  <si>
    <t xml:space="preserve">SALVADOR </t>
  </si>
  <si>
    <t xml:space="preserve">IRARRAZAVAL </t>
  </si>
  <si>
    <t>4</t>
  </si>
  <si>
    <t>MARGARITA ERRAZURIZ CRISTI</t>
  </si>
  <si>
    <t>30</t>
  </si>
  <si>
    <t>31</t>
  </si>
  <si>
    <t>15</t>
  </si>
  <si>
    <t>8</t>
  </si>
  <si>
    <t>PE 55493</t>
  </si>
  <si>
    <t>35</t>
  </si>
  <si>
    <t>36</t>
  </si>
  <si>
    <t xml:space="preserve">MANUEL MONTT </t>
  </si>
  <si>
    <t>7</t>
  </si>
  <si>
    <t>BESALCO INMOBILIARIA S.A.</t>
  </si>
  <si>
    <t xml:space="preserve">HERNAN CORTES </t>
  </si>
  <si>
    <t>3</t>
  </si>
  <si>
    <t>INVERSIONES LA PLAYA SPA</t>
  </si>
  <si>
    <t>DANIELA PALACIOS MAUREIRA</t>
  </si>
  <si>
    <t>CARLOS VIAL ERCILLA</t>
  </si>
  <si>
    <t>19/20/21</t>
  </si>
  <si>
    <t>1810-1814-1830</t>
  </si>
  <si>
    <t>21</t>
  </si>
  <si>
    <t>RF 23</t>
  </si>
  <si>
    <t>BANCO SANTANDER CHILE</t>
  </si>
  <si>
    <t>LINA MARIA ALZATE BALLESTEROS</t>
  </si>
  <si>
    <t>29</t>
  </si>
  <si>
    <t>ABRAHAM SENERMAN LAMAS</t>
  </si>
  <si>
    <t>FRANCISCO ARMSTRONG COX</t>
  </si>
  <si>
    <t>ANTONIO VARAS</t>
  </si>
  <si>
    <t>RF 99</t>
  </si>
  <si>
    <t>WALMART CHILE S.A.</t>
  </si>
  <si>
    <t>SUAREZ MUJICA</t>
  </si>
  <si>
    <t>INMOBILIARIA MOVE II SPA</t>
  </si>
  <si>
    <t>18/19/20</t>
  </si>
  <si>
    <t>1426-1430-1432-1452</t>
  </si>
  <si>
    <t>EUROCORP DOS S.A.</t>
  </si>
  <si>
    <t>M2</t>
  </si>
  <si>
    <t>GLOBAL</t>
  </si>
  <si>
    <t>A PAGO</t>
  </si>
  <si>
    <t>RECEPCION FINAL</t>
  </si>
  <si>
    <t>INVERSIONES PEDRO TORRES SPA</t>
  </si>
  <si>
    <t>62 AL 91</t>
  </si>
  <si>
    <t>3478-3490</t>
  </si>
  <si>
    <t>165</t>
  </si>
  <si>
    <t>INMOBILIARIA E INVERSIONES ANTOMAR S.A.</t>
  </si>
  <si>
    <t>FERNANDO COLCHERO DUCCI</t>
  </si>
  <si>
    <t>JULIO MUNIZAGA FERNANDEZ</t>
  </si>
  <si>
    <t>34</t>
  </si>
  <si>
    <t>INMOBILIARIA IRARRAZAVAL SPA</t>
  </si>
  <si>
    <t>LUMINOSO / NO LUMINOSO</t>
  </si>
  <si>
    <t>Transformacion</t>
  </si>
  <si>
    <t>TRA</t>
  </si>
  <si>
    <t>Catastrofe</t>
  </si>
  <si>
    <t>Mono</t>
  </si>
  <si>
    <t>LEY 19583</t>
  </si>
  <si>
    <t>Colegios</t>
  </si>
  <si>
    <t>LEY 19532</t>
  </si>
  <si>
    <t>INMOBILIARIA CIENTO UNO S.A.</t>
  </si>
  <si>
    <t>644-646-648</t>
  </si>
  <si>
    <t>005</t>
  </si>
  <si>
    <t xml:space="preserve">AUGUSTO VILLANUEVA </t>
  </si>
  <si>
    <t>034</t>
  </si>
  <si>
    <t>004</t>
  </si>
  <si>
    <t>015</t>
  </si>
  <si>
    <t>002</t>
  </si>
  <si>
    <t>006</t>
  </si>
  <si>
    <t>LOS ALIAGA</t>
  </si>
  <si>
    <t xml:space="preserve">CARLOS DANIEL CASTRO FERRADA </t>
  </si>
  <si>
    <t xml:space="preserve">BROWN SUR </t>
  </si>
  <si>
    <t>013</t>
  </si>
  <si>
    <t>76</t>
  </si>
  <si>
    <t>INMOBILIARIA AGUA DEL SEMINARIO S.A.</t>
  </si>
  <si>
    <t xml:space="preserve">SEMINARIO </t>
  </si>
  <si>
    <t>INMOBILIARIA PAZ SPA</t>
  </si>
  <si>
    <t xml:space="preserve">RODRIGO DE ARAYA </t>
  </si>
  <si>
    <t xml:space="preserve">VICUÑA MACKENNA </t>
  </si>
  <si>
    <t xml:space="preserve">FRANCISCO DE VILLAGRA </t>
  </si>
  <si>
    <t>003</t>
  </si>
  <si>
    <t>0/1/1</t>
  </si>
  <si>
    <t>ETR ARQUITECTURA S.A.</t>
  </si>
  <si>
    <t>HUGO ALEJANDRO CERDA BRUNA</t>
  </si>
  <si>
    <t>JAIME LEONARDO OSORIO PIZARRO</t>
  </si>
  <si>
    <t xml:space="preserve">LOS SALVAVIDAS </t>
  </si>
  <si>
    <t xml:space="preserve">TENIENTE MONTT </t>
  </si>
  <si>
    <t xml:space="preserve">GARCIA MORENO </t>
  </si>
  <si>
    <t>047</t>
  </si>
  <si>
    <t>INMOBILIARIA SANTIAGO PONIENTE DOS S.A.</t>
  </si>
  <si>
    <t>INMOBILIARIA EL NUNCIO S.A.</t>
  </si>
  <si>
    <t>205</t>
  </si>
  <si>
    <t>032</t>
  </si>
  <si>
    <t xml:space="preserve">CONDELL </t>
  </si>
  <si>
    <t>64/0/0</t>
  </si>
  <si>
    <t>BEATRIZ SUHRCKE CABALLERO</t>
  </si>
  <si>
    <t xml:space="preserve">JUAN MOYA MORALES </t>
  </si>
  <si>
    <t>CORPORACION OBRAS DE CAFH</t>
  </si>
  <si>
    <t>INMOBILIARIA BRIMAC CUATRO LTDA.</t>
  </si>
  <si>
    <t>140 - 2000</t>
  </si>
  <si>
    <t>JORGE SALAZAR RIESTRA</t>
  </si>
  <si>
    <t>802-812</t>
  </si>
  <si>
    <t>REG 63</t>
  </si>
  <si>
    <t>SERVICIO Y REPRESENTACIONES RIO PUEBLO S.A.</t>
  </si>
  <si>
    <t>ANA MARIA CHAVEZ MARTINEZ-CONDE</t>
  </si>
  <si>
    <t>ALVARO ZUAZUA SILVA</t>
  </si>
  <si>
    <t xml:space="preserve">PEDRO TORRES </t>
  </si>
  <si>
    <t>JUAN ARTURO COX BAEZA</t>
  </si>
  <si>
    <t>42/43/44</t>
  </si>
  <si>
    <t>PE 397-2015</t>
  </si>
  <si>
    <t>036</t>
  </si>
  <si>
    <t>JUAN CARLOS CHOMALI ACUÑA</t>
  </si>
  <si>
    <t>FELIPE ARAYA ARDUINI</t>
  </si>
  <si>
    <t>PE 23384</t>
  </si>
  <si>
    <t>ASESORIAS E INMOBILIARIA VICTORIA S.A.</t>
  </si>
  <si>
    <t>ALICIA ALEGRIA SAN JUAN</t>
  </si>
  <si>
    <t>POM 189-2004</t>
  </si>
  <si>
    <t>10/11/12/24/25/26</t>
  </si>
  <si>
    <t>129/0/0</t>
  </si>
  <si>
    <t>INMOBILIARIA PUCARA 4880 S.A.</t>
  </si>
  <si>
    <t>MJD ARQUITECTOS LIMITADA</t>
  </si>
  <si>
    <t>PUCARA  / NATALIO STEIN</t>
  </si>
  <si>
    <t>4876-4880-4886-4888-4897 / 4897-4899-4903</t>
  </si>
  <si>
    <t>PE 479-2015</t>
  </si>
  <si>
    <t>SOCIEDAD COMERCIAL TEXTIL BORDAIN LIMITADA</t>
  </si>
  <si>
    <t>347/0/0</t>
  </si>
  <si>
    <t>INMOBILIARIA OSSA ORIENTE SPA</t>
  </si>
  <si>
    <t>23  Y 31 AL 42</t>
  </si>
  <si>
    <t>MARIA DEL PILAR RUBIO VILLAR</t>
  </si>
  <si>
    <t xml:space="preserve">PE 30493 </t>
  </si>
  <si>
    <t>AMP 57184</t>
  </si>
  <si>
    <t>RF 117</t>
  </si>
  <si>
    <t>016</t>
  </si>
  <si>
    <t>WENCESLAO ALVAREZ TERRON</t>
  </si>
  <si>
    <t>ALEJANDRA RAMOS SANHUEZA</t>
  </si>
  <si>
    <t>59/0/0</t>
  </si>
  <si>
    <t>PE 95-2017</t>
  </si>
  <si>
    <t>005/006</t>
  </si>
  <si>
    <t>34/0/0</t>
  </si>
  <si>
    <t>529-537</t>
  </si>
  <si>
    <t>145/0/0</t>
  </si>
  <si>
    <t>2406</t>
  </si>
  <si>
    <t>01/02/03/04</t>
  </si>
  <si>
    <t>154/0/0</t>
  </si>
  <si>
    <t>INMOBILIARIA TRINITARIAS LIMITADA</t>
  </si>
  <si>
    <t>MP 163-2016</t>
  </si>
  <si>
    <t>7/0/0</t>
  </si>
  <si>
    <t xml:space="preserve">JULIO ZEGERS </t>
  </si>
  <si>
    <t>17/18/19/20</t>
  </si>
  <si>
    <t>212/0/0</t>
  </si>
  <si>
    <t>2188-2206-2212-2214-2220</t>
  </si>
  <si>
    <t>IVAN SERRA BOISSERANC Y JACQUELINE UNDURRAGA MORA</t>
  </si>
  <si>
    <t>MIGUEL MILLAR MORES</t>
  </si>
  <si>
    <t>DIEZ DE JULIO</t>
  </si>
  <si>
    <t>68-70</t>
  </si>
  <si>
    <t>PE 42-2004</t>
  </si>
  <si>
    <t>PE 26178</t>
  </si>
  <si>
    <t>RF 39-85</t>
  </si>
  <si>
    <t>FELICIA MARIA WESSEL TEITLER</t>
  </si>
  <si>
    <t xml:space="preserve">MANAGUA </t>
  </si>
  <si>
    <t>MELISA DIAZ ROJAS</t>
  </si>
  <si>
    <t xml:space="preserve">CHILCAYA </t>
  </si>
  <si>
    <t>030</t>
  </si>
  <si>
    <t>LUIS CAVIEDES MEZA</t>
  </si>
  <si>
    <t>FERNANDO JARA MOLINA</t>
  </si>
  <si>
    <t>ISABEL UBILLA ALLENDE</t>
  </si>
  <si>
    <t>REG 04-99</t>
  </si>
  <si>
    <t xml:space="preserve">PE 14937-1944 </t>
  </si>
  <si>
    <t xml:space="preserve">REG 223 </t>
  </si>
  <si>
    <t>CARMEN VILLAVICENCIO EBENSPERGUER</t>
  </si>
  <si>
    <t>ROXANA BALLESTEROS MEDINA</t>
  </si>
  <si>
    <t>69</t>
  </si>
  <si>
    <t>PE 136</t>
  </si>
  <si>
    <t>VERONICA DEL CARMEN MUÑOZ GONZALEZ</t>
  </si>
  <si>
    <t>25/26/68/69/70</t>
  </si>
  <si>
    <t>203-16</t>
  </si>
  <si>
    <t>0/4/0</t>
  </si>
  <si>
    <t>VIOLETA LOLAS LOLAS</t>
  </si>
  <si>
    <t>GILDA MELENDEZ MARDONES</t>
  </si>
  <si>
    <t>77/78/79/91 AL 98</t>
  </si>
  <si>
    <t>215/0/0</t>
  </si>
  <si>
    <t>FRANCISCO DE VILLAGRA / NUNCIO LAGHI</t>
  </si>
  <si>
    <t>254-F-G-H-298-316 / 5590-5604-5608-5616-5632-5634</t>
  </si>
  <si>
    <t>10 Y 11</t>
  </si>
  <si>
    <t>80/81</t>
  </si>
  <si>
    <t>INMOBILIARIA LOS ALIAGA</t>
  </si>
  <si>
    <t>CRISTIAN SAENZ REYES</t>
  </si>
  <si>
    <t>5500-5510</t>
  </si>
  <si>
    <t>DANIELA GONZALEZ SOTO/LUIS ASTUDILLO PEIRETTI</t>
  </si>
  <si>
    <t>PABLO SALAS MONARES</t>
  </si>
  <si>
    <t xml:space="preserve">CARRERA PINTO </t>
  </si>
  <si>
    <t>REG 70-16</t>
  </si>
  <si>
    <t>MARCELO CORDOVA AGUIRRE</t>
  </si>
  <si>
    <t xml:space="preserve">DENISSE POLANCO DUQUE </t>
  </si>
  <si>
    <t>PE 16383</t>
  </si>
  <si>
    <t>AMPL 18886</t>
  </si>
  <si>
    <t>PE 34540</t>
  </si>
  <si>
    <t>REG 2008</t>
  </si>
  <si>
    <t>RODRIGO ALONSO CABELLO MANRIQUEZ</t>
  </si>
  <si>
    <t>017</t>
  </si>
  <si>
    <t>GABRIEL GONZALEZ GUTIERREZ</t>
  </si>
  <si>
    <t>ANDREA GONZALEZ VALERO</t>
  </si>
  <si>
    <t xml:space="preserve">BEETHOVEN </t>
  </si>
  <si>
    <t>PE 55323</t>
  </si>
  <si>
    <t>RAUL ABRAMSON RAPAPORT</t>
  </si>
  <si>
    <t>MIGUEL HENRIQUEZ ANDRADE</t>
  </si>
  <si>
    <t xml:space="preserve">LOS JARDINES </t>
  </si>
  <si>
    <t>514-B</t>
  </si>
  <si>
    <t>ROSA AMALIA REPETTO MASINI</t>
  </si>
  <si>
    <t>MARIA CRISTINA ARAYA ROJAS</t>
  </si>
  <si>
    <t>PA 175</t>
  </si>
  <si>
    <t>RF 12</t>
  </si>
  <si>
    <t xml:space="preserve">DANIEL JESUS TAPIA MELLA </t>
  </si>
  <si>
    <t>MARIO ANTONIO ROJAS ESPÍNOZA</t>
  </si>
  <si>
    <t xml:space="preserve">NICARAGUA </t>
  </si>
  <si>
    <t>REG 258-17</t>
  </si>
  <si>
    <t>021</t>
  </si>
  <si>
    <t>LEONTINA DE LAS MERCEDES HUERTA</t>
  </si>
  <si>
    <t>HECTOR HORMAZAVAL HIDALGO</t>
  </si>
  <si>
    <t xml:space="preserve">LOS MAREJADAS </t>
  </si>
  <si>
    <t xml:space="preserve">MAI LENG KIANG LIU </t>
  </si>
  <si>
    <t>SERGIO FERNANDEZ REBOLLEDO</t>
  </si>
  <si>
    <t>PE 4072</t>
  </si>
  <si>
    <t>AMP 13-94</t>
  </si>
  <si>
    <t>RF 83</t>
  </si>
  <si>
    <t>PE 14049</t>
  </si>
  <si>
    <t>AMPL S/N</t>
  </si>
  <si>
    <t>SOCIEDAD DE INVERSIONES METROPOLI LIMITADA</t>
  </si>
  <si>
    <t>GERARDO SALVO SILVA</t>
  </si>
  <si>
    <t>INMOBILIARIA COLEGIO SUIZO S.A. / COLEGIO SUIZO DE SANTIAGO</t>
  </si>
  <si>
    <t xml:space="preserve">HUMBERTO ELIASH DIAZ </t>
  </si>
  <si>
    <t xml:space="preserve">CAMPOS DE DEPORTES </t>
  </si>
  <si>
    <t>PE 36612</t>
  </si>
  <si>
    <t xml:space="preserve">PE 52546 </t>
  </si>
  <si>
    <t>AMPL 71</t>
  </si>
  <si>
    <t>AMPL 189-90</t>
  </si>
  <si>
    <t>RF 71</t>
  </si>
  <si>
    <t>REG 171-02</t>
  </si>
  <si>
    <t xml:space="preserve">LOS ALERCES </t>
  </si>
  <si>
    <t>PE 102</t>
  </si>
  <si>
    <t>RF 146-15</t>
  </si>
  <si>
    <t>REG 158-2014</t>
  </si>
  <si>
    <t>SOLUCIONES ANALITICAS SPA</t>
  </si>
  <si>
    <t>76.042.014-K</t>
  </si>
  <si>
    <t>138-16</t>
  </si>
  <si>
    <t>MP 233-17</t>
  </si>
  <si>
    <t>INVERSIONES CARAN LTDA</t>
  </si>
  <si>
    <t>76.036.096-1</t>
  </si>
  <si>
    <t>MP 334</t>
  </si>
  <si>
    <t>RESIDENCIA ESTUDIANTIL</t>
  </si>
  <si>
    <t>INVERSIONES EL ORIENTE S.A.</t>
  </si>
  <si>
    <t>88.526.500-6</t>
  </si>
  <si>
    <t>AMPL 52-13</t>
  </si>
  <si>
    <t>MP 207-16</t>
  </si>
  <si>
    <t>2559 LOCAL 5</t>
  </si>
  <si>
    <t>76.152.197-7</t>
  </si>
  <si>
    <t>343-17</t>
  </si>
  <si>
    <t xml:space="preserve">LUIS URIBE </t>
  </si>
  <si>
    <t xml:space="preserve">MARCELA OLIVARES DONOSO </t>
  </si>
  <si>
    <t>10.125.881-5</t>
  </si>
  <si>
    <t>332-17</t>
  </si>
  <si>
    <t>AMPL 71215</t>
  </si>
  <si>
    <t>REG 01-2010</t>
  </si>
  <si>
    <t>POM 13-2017</t>
  </si>
  <si>
    <t>RF 36-17</t>
  </si>
  <si>
    <t>167</t>
  </si>
  <si>
    <t>3449 LOCAL 6</t>
  </si>
  <si>
    <t>PP ENTEL PCS TELECOMUNICACIONES S.A.</t>
  </si>
  <si>
    <t>96.806.980-2</t>
  </si>
  <si>
    <t>OM 68</t>
  </si>
  <si>
    <t>PE 21-94</t>
  </si>
  <si>
    <t>RF 61-95</t>
  </si>
  <si>
    <t>6.244.105-4</t>
  </si>
  <si>
    <t>2783/36</t>
  </si>
  <si>
    <t>220-15</t>
  </si>
  <si>
    <t>MP 360-17</t>
  </si>
  <si>
    <t xml:space="preserve">PE 63-14 </t>
  </si>
  <si>
    <t>RF 96-14</t>
  </si>
  <si>
    <t>SOCIEDAD INMOBILIARIA IRARRAZAVAL LTDA</t>
  </si>
  <si>
    <t>76.125.110-4</t>
  </si>
  <si>
    <t xml:space="preserve">APART HOTEL </t>
  </si>
  <si>
    <t>JUAN SILLANO DOMENICHINI/ORESTE SILLANO D./MARIA SILLANO D. /CESAR SILLANO D.</t>
  </si>
  <si>
    <t>6.327.907-2/6.327.906-4/6.240.958-4/6.240.974-6</t>
  </si>
  <si>
    <t>ALT 174</t>
  </si>
  <si>
    <t>CARLOS BENDEK SELMAN</t>
  </si>
  <si>
    <t>9.900.784-2</t>
  </si>
  <si>
    <t>293-17</t>
  </si>
  <si>
    <t>PE 77-1963</t>
  </si>
  <si>
    <t>POM 101-12</t>
  </si>
  <si>
    <t>RF 113-12</t>
  </si>
  <si>
    <t>3439 LOCAL 4</t>
  </si>
  <si>
    <t>96.591.940-7</t>
  </si>
  <si>
    <t>306/310</t>
  </si>
  <si>
    <t>129-15</t>
  </si>
  <si>
    <t>MP 326-17</t>
  </si>
  <si>
    <t>76.778.280-2</t>
  </si>
  <si>
    <t>1437-F</t>
  </si>
  <si>
    <t>RODOLFO CAÑAS FAUNDEZ</t>
  </si>
  <si>
    <t>14.344.294-2</t>
  </si>
  <si>
    <t>PE 33745</t>
  </si>
  <si>
    <t>4.361.227-1</t>
  </si>
  <si>
    <t>314-2017</t>
  </si>
  <si>
    <t>71.099.600-8</t>
  </si>
  <si>
    <t>319-2017</t>
  </si>
  <si>
    <t>PE 33-2011</t>
  </si>
  <si>
    <t>RF 133</t>
  </si>
  <si>
    <t xml:space="preserve">CALLE NUEVA </t>
  </si>
  <si>
    <t>6.727.757-0</t>
  </si>
  <si>
    <t>354-17</t>
  </si>
  <si>
    <t>19/20/21/22</t>
  </si>
  <si>
    <t>INMOBILIARIA INCOVIBA OPTIMUS LIMITADA</t>
  </si>
  <si>
    <t>SQUELLA ARQUITECTOS LIMITADA</t>
  </si>
  <si>
    <t>2528-2550-2554-2564</t>
  </si>
  <si>
    <t xml:space="preserve"> 04/05</t>
  </si>
  <si>
    <t>1283-1287</t>
  </si>
  <si>
    <t>16 AL 33/122</t>
  </si>
  <si>
    <t>153-161B/C/D/E/F/G/H/I/J/K/L/M/N/O/P -167-171 A/ B</t>
  </si>
  <si>
    <t xml:space="preserve">SALITRE </t>
  </si>
  <si>
    <t>INMOBILIARIA NEUROURBANO PLUS S.A.</t>
  </si>
  <si>
    <t>76.730.219-3</t>
  </si>
  <si>
    <t>5156-19</t>
  </si>
  <si>
    <t>5156-20</t>
  </si>
  <si>
    <t>5156-21</t>
  </si>
  <si>
    <t>76.701.870-3</t>
  </si>
  <si>
    <t>241-01</t>
  </si>
  <si>
    <t>241-02</t>
  </si>
  <si>
    <t>241-03</t>
  </si>
  <si>
    <t>241-13</t>
  </si>
  <si>
    <t>241-14</t>
  </si>
  <si>
    <t>241-15</t>
  </si>
  <si>
    <t>241-16</t>
  </si>
  <si>
    <t>241-35</t>
  </si>
  <si>
    <t>ENRIQUE RICHARD</t>
  </si>
  <si>
    <t>BAILEN</t>
  </si>
  <si>
    <t>MANQUEHUE DESARROLLOS LTDA</t>
  </si>
  <si>
    <t>76.699.840-2</t>
  </si>
  <si>
    <t>1019-20</t>
  </si>
  <si>
    <t>1019-47</t>
  </si>
  <si>
    <t>1019-48</t>
  </si>
  <si>
    <t>1019-49</t>
  </si>
  <si>
    <t>CRISTOBAL ESTRELLA SCHULTZ</t>
  </si>
  <si>
    <t>8.707.839-6</t>
  </si>
  <si>
    <t>1655-C</t>
  </si>
  <si>
    <t>6335-08</t>
  </si>
  <si>
    <t>MODIFICACION DE  DESLINDES</t>
  </si>
  <si>
    <t>ALMAHUE DON CARLOS S.A.</t>
  </si>
  <si>
    <t>76.116.229-2</t>
  </si>
  <si>
    <t xml:space="preserve">PROFESOR RODOLFO LENZ </t>
  </si>
  <si>
    <t>740-13</t>
  </si>
  <si>
    <t>740-16</t>
  </si>
  <si>
    <t>740-23</t>
  </si>
  <si>
    <t>740-24</t>
  </si>
  <si>
    <t>740-14</t>
  </si>
  <si>
    <t>740-15</t>
  </si>
  <si>
    <t>MATIAS MLYNARZ PUIG</t>
  </si>
  <si>
    <t>384-446</t>
  </si>
  <si>
    <t>PUBL</t>
  </si>
  <si>
    <t>VIVOCORP SPA</t>
  </si>
  <si>
    <t>76.058.352-9</t>
  </si>
  <si>
    <t>INMOBILIARIA TOWN HOUSE QUILLAY LTDA</t>
  </si>
  <si>
    <t>76.491.419-8</t>
  </si>
  <si>
    <t>181 DEPTOS - 203 ESTAC - 136 BOD - 10 ESTAC + BOD - 8 ESTAC Y ESTAC -4 LOC N-6 OF</t>
  </si>
  <si>
    <t xml:space="preserve">119 DEPTOS - 43 ESTAC - 25 BOD - 79 ESTAC + BOD </t>
  </si>
  <si>
    <t>MORA Y HUBERMAN ARQUITECTOS LTDA / ANTONIO MORA VARGAS</t>
  </si>
  <si>
    <t>AMPL 56-85</t>
  </si>
  <si>
    <t>SERV. Y ASESORIAS DE ARQUITECTURA PLURAL LTDA./ PATRICIO MONTAÑO T/ ROBERTO CASALS O.</t>
  </si>
  <si>
    <t>SPS ARQUITECTURA LTDA./SEBASTIAN PAVEZ SALINAS</t>
  </si>
  <si>
    <t>AMPL ALT 119-16</t>
  </si>
  <si>
    <t>CLARA LUZ FAJARDO BROWN</t>
  </si>
  <si>
    <t>CHRISTIAN JOPIA IRIARTE</t>
  </si>
  <si>
    <t>SIMON BOLIVAR</t>
  </si>
  <si>
    <t>PE 106</t>
  </si>
  <si>
    <t>PAMP 107</t>
  </si>
  <si>
    <t>TRA 106</t>
  </si>
  <si>
    <t xml:space="preserve">ALCALDE EDUARDO CASTILLO VELASCO </t>
  </si>
  <si>
    <t xml:space="preserve">SUECIA </t>
  </si>
  <si>
    <t>18</t>
  </si>
  <si>
    <t>EDUARDO ESCANDON SEPULVEDA Y OTRA</t>
  </si>
  <si>
    <t>MARIA OLIMPIA GONZALEZ FIGUEROA</t>
  </si>
  <si>
    <t>REINA DEL MAR</t>
  </si>
  <si>
    <t>EQUIP. COMERCIAL</t>
  </si>
  <si>
    <t>EQUIP. COMERCIAL - SALA DE VENTAS</t>
  </si>
  <si>
    <t>EQUIP. COMERCIAL - SERVICIOS - OFICINAS</t>
  </si>
  <si>
    <t>EQUIP. COMERCIAL - RESTAURANT</t>
  </si>
  <si>
    <t>EQUIP. EDUCACIONAL - GIMNASIO</t>
  </si>
  <si>
    <t xml:space="preserve">EQUIP. COMERCIAL - SERVICIOS PROFESIONALES </t>
  </si>
  <si>
    <t>EQUIP. COMERCIAL - HOTEL - CAFETERIA</t>
  </si>
  <si>
    <t>EQUIP. SERVICIOS - OFICINA</t>
  </si>
  <si>
    <t>VIVIENDA - EQUIP. COMERCIAL</t>
  </si>
  <si>
    <t>RAFAEL LUIS SOTOMAYOR DE LA CUADRA</t>
  </si>
  <si>
    <t>PHILIPS CARVAJAL AVALOS</t>
  </si>
  <si>
    <t>007/008</t>
  </si>
  <si>
    <t>INDIGO GESTION DOS SPA</t>
  </si>
  <si>
    <t>JORGE MARSINO PRADO</t>
  </si>
  <si>
    <t>JOSE DOMINGO CAÑAS</t>
  </si>
  <si>
    <t>2039-2049</t>
  </si>
  <si>
    <t>CARLOS TOBAR HERRERA</t>
  </si>
  <si>
    <t>FLAVIO MARQUEZ JEREZ</t>
  </si>
  <si>
    <t>BREMEN</t>
  </si>
  <si>
    <t>REG 61-99</t>
  </si>
  <si>
    <t>008/009/031/032/033/034</t>
  </si>
  <si>
    <t xml:space="preserve">1 / 1 / 0 </t>
  </si>
  <si>
    <t>INMOBILIARIA UNION LITERARIA</t>
  </si>
  <si>
    <t>UNION LITERARIA / BRETAÑA</t>
  </si>
  <si>
    <t>1986-2006-2024-2032 /  1969-1993</t>
  </si>
  <si>
    <t>022/023/024</t>
  </si>
  <si>
    <t xml:space="preserve">98 / 0 / 0 </t>
  </si>
  <si>
    <t xml:space="preserve">72 / 0 / 0 </t>
  </si>
  <si>
    <t>INMOBILIARIA NOGALLAM LTDA.</t>
  </si>
  <si>
    <t>PABLO ASTABURUAGA GUTIERREZ</t>
  </si>
  <si>
    <t>ZAÑARTU</t>
  </si>
  <si>
    <t>2418-2448-2450</t>
  </si>
  <si>
    <t>1</t>
  </si>
  <si>
    <t xml:space="preserve">1 / 0 / 0 </t>
  </si>
  <si>
    <t>JUAN MANUEL CABRERA</t>
  </si>
  <si>
    <t>JAVIER NIETO GAETE</t>
  </si>
  <si>
    <t>ORTUZAR</t>
  </si>
  <si>
    <t>EQUIP. SERVICIOS - PROFESIONALES - TALLER DE DANZA</t>
  </si>
  <si>
    <t>ROSA ESTER VALENZUELA ACEVEDO</t>
  </si>
  <si>
    <t>FELIPE SUGG GALVEZ</t>
  </si>
  <si>
    <t>SUCRE</t>
  </si>
  <si>
    <t>EQUIP. COMERCIAL - LOCAL</t>
  </si>
  <si>
    <t>CENTROS COMERCIALES VECINALES ARAUCO ESPRESS S.A.</t>
  </si>
  <si>
    <t>CHRISTIAN WALTER GABRIEL DMYTRIW</t>
  </si>
  <si>
    <t>4949 LC 1</t>
  </si>
  <si>
    <t>PE 31</t>
  </si>
  <si>
    <t>MP 89</t>
  </si>
  <si>
    <t>RP 152</t>
  </si>
  <si>
    <t>POM 184</t>
  </si>
  <si>
    <t>RF 24</t>
  </si>
  <si>
    <t>56</t>
  </si>
  <si>
    <t>CLAUDIO ANTONIO LOYOLA NUÑEZ</t>
  </si>
  <si>
    <t>FRANCISCA MUÑOZ GODOY</t>
  </si>
  <si>
    <t>EXEQUIEL FERNANDEZ</t>
  </si>
  <si>
    <t>1440-K</t>
  </si>
  <si>
    <t>PE 54031</t>
  </si>
  <si>
    <t>CRISTIAN SAID NAHUM HAYAL</t>
  </si>
  <si>
    <t>ANNIE MUÑOZ CAYUL</t>
  </si>
  <si>
    <t>DUBLE ALMEYDA</t>
  </si>
  <si>
    <t>PE 14487</t>
  </si>
  <si>
    <t>PAMP 146</t>
  </si>
  <si>
    <t>POM 55</t>
  </si>
  <si>
    <t>RF 150</t>
  </si>
  <si>
    <t>RF 147</t>
  </si>
  <si>
    <t>EQUIP. COMERCIO - SERVICIOS PROFESIONALES</t>
  </si>
  <si>
    <t xml:space="preserve">0 / 1 / 0 </t>
  </si>
  <si>
    <t>SERGIO LUIS BARRERA VIVANCO</t>
  </si>
  <si>
    <t>MARIA ISABEL BARROS SALINAS</t>
  </si>
  <si>
    <t>PRESIDENTE JOSE BATLLE Y ORDOÑEZ</t>
  </si>
  <si>
    <t xml:space="preserve">0 / 0 / 1 </t>
  </si>
  <si>
    <t>MARCELA FARIAS DURAN</t>
  </si>
  <si>
    <t>PAULA LARONDO VARGAS</t>
  </si>
  <si>
    <t>VALENCIA</t>
  </si>
  <si>
    <t>489</t>
  </si>
  <si>
    <t xml:space="preserve">125 / 0 / 0 </t>
  </si>
  <si>
    <t>DANIEL ANDRES UNDA SURAWSKI</t>
  </si>
  <si>
    <t>JOSE AGUSTIN VASQUEZ MARQUEZ</t>
  </si>
  <si>
    <t>ARMANDO CARRERA</t>
  </si>
  <si>
    <t>5148 DP 808-B</t>
  </si>
  <si>
    <t>EQUIP. EDUCACIONAL - SALA CUNA - JARDIN INFANTIL</t>
  </si>
  <si>
    <t>ARTURO FERNANDEZ LARIOS</t>
  </si>
  <si>
    <t>DEBORA SANTA MARIA HARCHA</t>
  </si>
  <si>
    <t>PE 2837-A</t>
  </si>
  <si>
    <t>PAMP 35</t>
  </si>
  <si>
    <t>RF 180</t>
  </si>
  <si>
    <t>MARIA ELENA MURILLO NAVARRO</t>
  </si>
  <si>
    <t>4699-H</t>
  </si>
  <si>
    <t>OM 31</t>
  </si>
  <si>
    <t>11</t>
  </si>
  <si>
    <t>LUIS ANTONIO CERDA LEIVA</t>
  </si>
  <si>
    <t>FELIPE BANDA MALDONADO</t>
  </si>
  <si>
    <t>JOSE PEDRO ALESSANDRI</t>
  </si>
  <si>
    <t>INMOBILIARIA ARIZTIA NUEVA YORK S.A.</t>
  </si>
  <si>
    <t>CAROLINA SELUME AGUIRRE</t>
  </si>
  <si>
    <t>TOBALABA</t>
  </si>
  <si>
    <t>5151 LC 107</t>
  </si>
  <si>
    <t>PE 76</t>
  </si>
  <si>
    <t>MP 259</t>
  </si>
  <si>
    <t>RF 50</t>
  </si>
  <si>
    <t>023/024/025/059/060</t>
  </si>
  <si>
    <t xml:space="preserve">54 / 0 / 0 </t>
  </si>
  <si>
    <t>INMOBILIARIA ALTURA LTDA.</t>
  </si>
  <si>
    <t>FABIO CRUZ VIAL</t>
  </si>
  <si>
    <t>ESTRELLA SOLITARIA / COVENTRY</t>
  </si>
  <si>
    <t>4781-4773-4761 / 394-398</t>
  </si>
  <si>
    <t>PE 183</t>
  </si>
  <si>
    <t>024/025/026</t>
  </si>
  <si>
    <t xml:space="preserve">39 / 0 / 0 </t>
  </si>
  <si>
    <t>INMOBILIARIA PASCUAL BABURIZZA LTDA.</t>
  </si>
  <si>
    <t>FRANCO SOMIGLI TIJERO</t>
  </si>
  <si>
    <t xml:space="preserve">PASCUAL BABURIZZA </t>
  </si>
  <si>
    <t>486-500-514</t>
  </si>
  <si>
    <t>PE 83</t>
  </si>
  <si>
    <t>AMP</t>
  </si>
  <si>
    <t>95</t>
  </si>
  <si>
    <t>1 / 0 / 0</t>
  </si>
  <si>
    <t>LAURA MENDOZA JIMENEZ</t>
  </si>
  <si>
    <t>TANIA AGUILAR PACHECO</t>
  </si>
  <si>
    <t>GUSTAVO CARREÑO (EX CALLE NUEVA)</t>
  </si>
  <si>
    <t>POM 392</t>
  </si>
  <si>
    <t xml:space="preserve">120 / 0 / 0 </t>
  </si>
  <si>
    <t>INMOBILIARIA JPA S.A.</t>
  </si>
  <si>
    <t>LORENZO FLUXA HARMS</t>
  </si>
  <si>
    <t>PE 126</t>
  </si>
  <si>
    <t>058/059/060/061/062</t>
  </si>
  <si>
    <t xml:space="preserve">63 / 0 / 0 </t>
  </si>
  <si>
    <t>INMOBILIARIA ISK XIX S.A.</t>
  </si>
  <si>
    <t>PEDRO RICO</t>
  </si>
  <si>
    <t>5440-5460-5470-5484-5498</t>
  </si>
  <si>
    <t>031/032/033/034</t>
  </si>
  <si>
    <t xml:space="preserve">59 / 0 / 0 </t>
  </si>
  <si>
    <t>INMOBILIARIA B.H. S.A.</t>
  </si>
  <si>
    <t>JUAN LUZORO VIAL / DIEGO PITTERS ROJAS / KLAUS BENKEL OPTIZ / PABLO LARRAIN MARSHALL</t>
  </si>
  <si>
    <t>HOLANDA / REGINA PACIS</t>
  </si>
  <si>
    <t>3330 / 700-728-740</t>
  </si>
  <si>
    <t>068/069</t>
  </si>
  <si>
    <t xml:space="preserve">0 / 1 /  0 </t>
  </si>
  <si>
    <t>UNIVERSIDAD METROPOLITANA DE CIENCIAS DE LA EDUCACION</t>
  </si>
  <si>
    <t>CHRISTIAN PALMA PIÑEIRA</t>
  </si>
  <si>
    <t>LAS ENCINAS</t>
  </si>
  <si>
    <t>EQUIP. COMERCIAL - LOCALES - OFICINA</t>
  </si>
  <si>
    <t>0 / 4 / 3</t>
  </si>
  <si>
    <t>PE Y PE S.A.</t>
  </si>
  <si>
    <t>SEBASTIAN CERDA PE</t>
  </si>
  <si>
    <t>EMILIO VAISSE</t>
  </si>
  <si>
    <t>PE 197</t>
  </si>
  <si>
    <t>RF 17</t>
  </si>
  <si>
    <t>492</t>
  </si>
  <si>
    <t>EQUIP. SERVICIOS - CONSULTA DENTAL</t>
  </si>
  <si>
    <t>0 / 0 / 1</t>
  </si>
  <si>
    <t>JUAN JOSE IBAÑEZ MONTECINOS</t>
  </si>
  <si>
    <t>MATIAS LIBERONA AGURTO</t>
  </si>
  <si>
    <t>2401 OF 1122</t>
  </si>
  <si>
    <t>PE 138</t>
  </si>
  <si>
    <t>RF 69</t>
  </si>
  <si>
    <t>EQUIP. CIENTIFICO - LABORATORIO</t>
  </si>
  <si>
    <t>0 / 1 / 0</t>
  </si>
  <si>
    <t>INVERSIONES CAMPO DE DEPORTES SPA</t>
  </si>
  <si>
    <t>LUIS ALBERTO ANDRADE SAID</t>
  </si>
  <si>
    <t>PE 9339</t>
  </si>
  <si>
    <t>PE 9495</t>
  </si>
  <si>
    <t>PAMP 124</t>
  </si>
  <si>
    <t>RP 101</t>
  </si>
  <si>
    <t>REG 232</t>
  </si>
  <si>
    <t>POM 118</t>
  </si>
  <si>
    <t>RF 134/09</t>
  </si>
  <si>
    <t>COMERCIAL GRASS Y ARUESTE LTDA.</t>
  </si>
  <si>
    <t>CLAUDIO PATRICIO GARCIA ITURRA</t>
  </si>
  <si>
    <t>028/029</t>
  </si>
  <si>
    <t>26 / 0 / 0 / 33</t>
  </si>
  <si>
    <t>INMOBILIARIA VASCO DE GAMA SPA</t>
  </si>
  <si>
    <t>VASCO DE GAMA</t>
  </si>
  <si>
    <t>5455-5435</t>
  </si>
  <si>
    <t>162 / 0 / 0 / 186</t>
  </si>
  <si>
    <t>157 / 0 / 0 / 153</t>
  </si>
  <si>
    <t>216 / 0 / 0 / 249</t>
  </si>
  <si>
    <t>778 / 2 / 0 / 602</t>
  </si>
  <si>
    <t>7 / 0 / 0 / 8</t>
  </si>
  <si>
    <t xml:space="preserve">1 / 0 / 0 / 0 </t>
  </si>
  <si>
    <t>ANTONIO GODOY MORAGA</t>
  </si>
  <si>
    <t>EDGARDS STEPHENS KATALINEC</t>
  </si>
  <si>
    <t>HOLANDA</t>
  </si>
  <si>
    <t xml:space="preserve">JOSE PEDRO ALESSANDRI </t>
  </si>
  <si>
    <t>INMOBILIARIA PY S.A.</t>
  </si>
  <si>
    <t>96.641.860-5</t>
  </si>
  <si>
    <t>LAS DALIAS</t>
  </si>
  <si>
    <t>6533-012</t>
  </si>
  <si>
    <t>SOCIEDAD RUSSO BURGOS S.A.</t>
  </si>
  <si>
    <t>84,687,200-0</t>
  </si>
  <si>
    <t>MANUEL DE SALAS</t>
  </si>
  <si>
    <t>242-019</t>
  </si>
  <si>
    <t>242-020</t>
  </si>
  <si>
    <t>SUECIA 3005 SPA</t>
  </si>
  <si>
    <t>76,772,179-K</t>
  </si>
  <si>
    <t>SUECIA</t>
  </si>
  <si>
    <t>2989 CS A</t>
  </si>
  <si>
    <t>1032-016</t>
  </si>
  <si>
    <t>2989 CS B</t>
  </si>
  <si>
    <t>1032-106</t>
  </si>
  <si>
    <t>2989 CS C</t>
  </si>
  <si>
    <t>1032-108</t>
  </si>
  <si>
    <t>2989 CS D</t>
  </si>
  <si>
    <t>1032-017</t>
  </si>
  <si>
    <t>1032-018</t>
  </si>
  <si>
    <t>24</t>
  </si>
  <si>
    <t xml:space="preserve">IRARRAZAVAL / LOS TRES ANTONIOS </t>
  </si>
  <si>
    <t>HERIBERTO COVARRUBIAS</t>
  </si>
  <si>
    <t>AVSA ÑUÑOA HC SPA</t>
  </si>
  <si>
    <t>76,409,386-0</t>
  </si>
  <si>
    <t>211</t>
  </si>
  <si>
    <t>MP 218</t>
  </si>
  <si>
    <t>MP 268</t>
  </si>
  <si>
    <t>001/002</t>
  </si>
  <si>
    <t>2151 LC C</t>
  </si>
  <si>
    <t>EQUIP. COMERCIAL - LOCAL - CAFETERIA</t>
  </si>
  <si>
    <t>TEXTILES PANTER SPA</t>
  </si>
  <si>
    <t>83,040,000-1</t>
  </si>
  <si>
    <t>329</t>
  </si>
  <si>
    <t>EQUIP. DEPORTIVO - GIMNASIO</t>
  </si>
  <si>
    <t>GIMNASIO ROZAS Y ROZAS CIA. LTDA.</t>
  </si>
  <si>
    <t>76,082,565-4</t>
  </si>
  <si>
    <t>182</t>
  </si>
  <si>
    <t>MP 125</t>
  </si>
  <si>
    <t>EQUIP. COMERCIAL - SUPERMERCADO</t>
  </si>
  <si>
    <t>EQUIP. SERVICIOS - OFICINAS</t>
  </si>
  <si>
    <t>EQUIP.COMERCIAL - LOCAL</t>
  </si>
  <si>
    <t>EQUIP. EDUCACIONAL - SALA CUNA Y JARDIN INFANTIL</t>
  </si>
  <si>
    <t xml:space="preserve">EQUIP. COMERCIAL </t>
  </si>
  <si>
    <t>EQUIP COMERCIAL  - LOCALES</t>
  </si>
  <si>
    <t>EQUIP. EDUCACIONAL - JARDIN INFANTIL</t>
  </si>
  <si>
    <t>011/012/013</t>
  </si>
  <si>
    <t>GENERAL JOSE ARTIGAS</t>
  </si>
  <si>
    <t>INVERSIONES Y DESARROLLO INDESAR LTDA.</t>
  </si>
  <si>
    <t>79,815,890-2</t>
  </si>
  <si>
    <t>423</t>
  </si>
  <si>
    <t>042/043/044</t>
  </si>
  <si>
    <t>76,435,754-K</t>
  </si>
  <si>
    <t>470</t>
  </si>
  <si>
    <t>MP 155</t>
  </si>
  <si>
    <t>MP 201</t>
  </si>
  <si>
    <t>039</t>
  </si>
  <si>
    <t>IRARRAZAVAL</t>
  </si>
  <si>
    <t>1302 B</t>
  </si>
  <si>
    <t>INVERSIONES FFP S.A.</t>
  </si>
  <si>
    <t>96,937,480-3</t>
  </si>
  <si>
    <t>292</t>
  </si>
  <si>
    <t>014</t>
  </si>
  <si>
    <t>SAN JORGE</t>
  </si>
  <si>
    <t>JULIO LEIVA ALVAREZ</t>
  </si>
  <si>
    <t>3,567,858-1</t>
  </si>
  <si>
    <t>237</t>
  </si>
  <si>
    <t>073/083</t>
  </si>
  <si>
    <t>RODRIGO DE ARAYA / EXEQUIEL FERNANDEZ</t>
  </si>
  <si>
    <t>3010 / 1938</t>
  </si>
  <si>
    <t>INMOBILIARIA NOLLAGAM LTDA.</t>
  </si>
  <si>
    <t>77,479,090-K</t>
  </si>
  <si>
    <t>481</t>
  </si>
  <si>
    <t>006/007/008/009/022/023/024/025</t>
  </si>
  <si>
    <t>HAMBURGO</t>
  </si>
  <si>
    <t>INMOBILIARIA HAMBURGO TRES LTDA.</t>
  </si>
  <si>
    <t>76,472,266-3</t>
  </si>
  <si>
    <t>486</t>
  </si>
  <si>
    <t>MP 346</t>
  </si>
  <si>
    <t>MP 269</t>
  </si>
  <si>
    <t>035</t>
  </si>
  <si>
    <t>CONDELL</t>
  </si>
  <si>
    <t>EQUIP. COMERCIAL - FUENTE DE SODA</t>
  </si>
  <si>
    <t>INNOVACION Y DISEÑO LTDA.</t>
  </si>
  <si>
    <t>76,082,955-2</t>
  </si>
  <si>
    <t>297</t>
  </si>
  <si>
    <t>DOLORES CERDA LETELIER</t>
  </si>
  <si>
    <t>7,360,243-2</t>
  </si>
  <si>
    <t>101</t>
  </si>
  <si>
    <t>MP 361</t>
  </si>
  <si>
    <t>068-070</t>
  </si>
  <si>
    <t>IVAN SERRA BOISSERANC / JACQUELINE UNDURRAGA MORA</t>
  </si>
  <si>
    <t>8,960,105-3 / 10,421,087-3</t>
  </si>
  <si>
    <t>42</t>
  </si>
  <si>
    <t>MP 14</t>
  </si>
  <si>
    <t>ECHEÑIQUE</t>
  </si>
  <si>
    <t>3401 DP 41</t>
  </si>
  <si>
    <t>3401 DP 23</t>
  </si>
  <si>
    <t>EQUIP. SERVICIOS - SALON DE BELLEZA</t>
  </si>
  <si>
    <t>042/043</t>
  </si>
  <si>
    <t>017/018</t>
  </si>
  <si>
    <t>NO LUMINOSO</t>
  </si>
  <si>
    <t>INMOBILIARIA VICTORIA S.A.</t>
  </si>
  <si>
    <t>96,615,540-K</t>
  </si>
  <si>
    <t>LUIS EMILIO BALMACEDA IBAÑEZ</t>
  </si>
  <si>
    <t>INMOBILIARIA SIMONETTI S.A.</t>
  </si>
  <si>
    <t>96,955,420-8</t>
  </si>
  <si>
    <t>CARLOS BERRIOS ROGAT</t>
  </si>
  <si>
    <t>CAUPOLICAN</t>
  </si>
  <si>
    <t>1,80 / 0,90</t>
  </si>
  <si>
    <t>BANCO BILBAO VISCAYA ARGENTARIA CHILE</t>
  </si>
  <si>
    <t>97,032,000-8</t>
  </si>
  <si>
    <t>HUGO MANRIQUEZ MOURGES</t>
  </si>
  <si>
    <t>024/022/583</t>
  </si>
  <si>
    <t>INDIGO GESTION SPA</t>
  </si>
  <si>
    <t>76,530,544-6</t>
  </si>
  <si>
    <t>EUGENIO LAGOS BAQUEDANO</t>
  </si>
  <si>
    <t>032 AL 048</t>
  </si>
  <si>
    <t>INMOBILIARIA DEISA LTDA.</t>
  </si>
  <si>
    <t>76,810,960-5</t>
  </si>
  <si>
    <t>INMOBILIARIA TOWN HOUSE ALMAGRO LTDA.</t>
  </si>
  <si>
    <t>76,609,654-9</t>
  </si>
  <si>
    <t>DEREK HUBERMAN DAVID</t>
  </si>
  <si>
    <t>DIEGO DE ALMAGRO</t>
  </si>
  <si>
    <t>LORDBARBER SPA</t>
  </si>
  <si>
    <t>76,707,993-1</t>
  </si>
  <si>
    <t>SEBASTIAN LOPEZ MORALES</t>
  </si>
  <si>
    <t>VICUÑA MACKENNA</t>
  </si>
  <si>
    <t>802 LC 3</t>
  </si>
  <si>
    <t>INMOBILIARIA E INVERSIONES SMA LTDA.</t>
  </si>
  <si>
    <t>76,453,982-6</t>
  </si>
  <si>
    <t>802 - 812</t>
  </si>
  <si>
    <t>KOE FAST &amp; EASY CAPACITACION PARA CHILE</t>
  </si>
  <si>
    <t>77,552,500-2</t>
  </si>
  <si>
    <t>8*4,00 - 1*11,42</t>
  </si>
  <si>
    <t>5*3,00 - 1*4,00</t>
  </si>
  <si>
    <t>1*9,26 - 1*27,52</t>
  </si>
  <si>
    <t>ROLET Y SALINAS LTDA.</t>
  </si>
  <si>
    <t>ALFREDO SEPULVEDA PIZARRO</t>
  </si>
  <si>
    <t>CHILE - ESPAÑA</t>
  </si>
  <si>
    <t>REG 578</t>
  </si>
  <si>
    <t>73</t>
  </si>
  <si>
    <t>EQUIP. CULTO Y CULTURA - CAPILLA</t>
  </si>
  <si>
    <t>ARZOBISPADO DE SANTIAGO</t>
  </si>
  <si>
    <t>MANUEL JOSE MARTIN RODRIGUEZ</t>
  </si>
  <si>
    <t>QUILLAGUA</t>
  </si>
  <si>
    <t>TANIA MARCELA HERNANDEZ ALIAGA</t>
  </si>
  <si>
    <t>GONZALO ANDRES TRONCOSO OMON</t>
  </si>
  <si>
    <t>JORGE WASHINGTON</t>
  </si>
  <si>
    <t>REG 47</t>
  </si>
  <si>
    <t>POM 204</t>
  </si>
  <si>
    <t>57-122 AL 127 - 202-203-204-205-206</t>
  </si>
  <si>
    <t xml:space="preserve">74 / 0 / 0 </t>
  </si>
  <si>
    <t>INMOBILIARIA LA COLMENA SPA II</t>
  </si>
  <si>
    <t>FRANCISCO DANUS GALLEGOS</t>
  </si>
  <si>
    <t>19</t>
  </si>
  <si>
    <t>NO</t>
  </si>
  <si>
    <t>EQUIP. EDUCACIONAL - PRE-ESCOLAR</t>
  </si>
  <si>
    <t>JUAN PUIGRREDON ORTIZ</t>
  </si>
  <si>
    <t>CONSTANZA ANDREA QUIOZA RODRIGUEZ</t>
  </si>
  <si>
    <t>CARLOS BESA</t>
  </si>
  <si>
    <t>PE 45237</t>
  </si>
  <si>
    <t xml:space="preserve">0 / 2 / 0 </t>
  </si>
  <si>
    <t>ARANTZAZU S.A.</t>
  </si>
  <si>
    <t>RUDY AVILES CARROZA</t>
  </si>
  <si>
    <t>2760-2764 LC 2-3</t>
  </si>
  <si>
    <t>POM 10</t>
  </si>
  <si>
    <t>RF 35</t>
  </si>
  <si>
    <t>INMOBILIARIA ZAÑARTU SPA</t>
  </si>
  <si>
    <t>MATIAS SILVA CABELLOS</t>
  </si>
  <si>
    <t>980 LOTE A-B</t>
  </si>
  <si>
    <t>007/008/013/014/015/016/017</t>
  </si>
  <si>
    <t>63 / 1 / 13</t>
  </si>
  <si>
    <t>INMOBILIARIA VIENA SPA</t>
  </si>
  <si>
    <t>FELIPE ESCUDERO LOPEZ</t>
  </si>
  <si>
    <t>DIEGO DE ALMAGRO / LA GIRALDA</t>
  </si>
  <si>
    <t>4713-4723 / 1696-1722</t>
  </si>
  <si>
    <t>PE 469</t>
  </si>
  <si>
    <t>MP 349</t>
  </si>
  <si>
    <t>011/012/026/027</t>
  </si>
  <si>
    <t xml:space="preserve">75 / 0 / 0 </t>
  </si>
  <si>
    <t>INMOBILIARIA NUEVA ÑUÑOA SPA</t>
  </si>
  <si>
    <t>FRANCISCO IZQUIERDO ETCHEBARNE</t>
  </si>
  <si>
    <t>SANTA JULIA</t>
  </si>
  <si>
    <t>PE 487</t>
  </si>
  <si>
    <t>080/081</t>
  </si>
  <si>
    <t>INMOBILIARIA LOS ALIAGA SPA</t>
  </si>
  <si>
    <t>CRISTIAN SAEZ REYES</t>
  </si>
  <si>
    <t>CARLOS ZAMBRANO PEIRANO</t>
  </si>
  <si>
    <t>DANIELA GAMBOA ACHO</t>
  </si>
  <si>
    <t>PE 87</t>
  </si>
  <si>
    <t>49</t>
  </si>
  <si>
    <t>MARIA URCULLU MOLINA</t>
  </si>
  <si>
    <t>VIVIANA ALDAY RODRIGUEZ</t>
  </si>
  <si>
    <t>PE 566</t>
  </si>
  <si>
    <t>PAMP 2063</t>
  </si>
  <si>
    <t>PAMP 215</t>
  </si>
  <si>
    <t>PAMP 90</t>
  </si>
  <si>
    <t xml:space="preserve">PAMP 50 </t>
  </si>
  <si>
    <t>RF 23-6-97</t>
  </si>
  <si>
    <t>33</t>
  </si>
  <si>
    <t>JOSE ANTONIO BARANDA TOMIC</t>
  </si>
  <si>
    <t>RICARDO JOSE PORTUGUEIS PALOMBO</t>
  </si>
  <si>
    <t>DOCTOR PEDRO LAUTARO FERRER</t>
  </si>
  <si>
    <t>REG 8</t>
  </si>
  <si>
    <t>POM 37</t>
  </si>
  <si>
    <t>RF 126</t>
  </si>
  <si>
    <t>EQUIP. COMERCIAL - LOCALES</t>
  </si>
  <si>
    <t>PRINCIPAL COMPAÑÍA DE SEGUROS DE VIDA S.A.</t>
  </si>
  <si>
    <t>PABLO ESTIBILL TOLOSA</t>
  </si>
  <si>
    <t>JESSICA CASTAÑEDA AGUIRRE</t>
  </si>
  <si>
    <t>CRISTIAN CONTRERAS ASTORGA</t>
  </si>
  <si>
    <t>RAMON CRUZ MONTT</t>
  </si>
  <si>
    <t>PE 56009</t>
  </si>
  <si>
    <t>REG 718</t>
  </si>
  <si>
    <t>EQUIP. COMERCIAL - FUENTE DE SODA - CAFETERIA</t>
  </si>
  <si>
    <t>EDUARDO SHAPORA PETERS</t>
  </si>
  <si>
    <t>CRISTOBAL MARCELO GROSS OSSA</t>
  </si>
  <si>
    <t>PEDRO TORRES</t>
  </si>
  <si>
    <t>75 LC 7</t>
  </si>
  <si>
    <t>PE131</t>
  </si>
  <si>
    <t>MP 461</t>
  </si>
  <si>
    <t>RF 3</t>
  </si>
  <si>
    <t>CLAUDIA SUSANA ORELLANA MONSALVE</t>
  </si>
  <si>
    <t>MAXIMILIANO LORA TRUJILLO</t>
  </si>
  <si>
    <t>EMILIA TELLEZ</t>
  </si>
  <si>
    <t>REG 137</t>
  </si>
  <si>
    <t>EQUIP. COMERCIAL - CLUB SOCIAL</t>
  </si>
  <si>
    <t>INMOBILIARIA CLUB SUIZO S.A.</t>
  </si>
  <si>
    <t>ANDRES VALENZUELA FAEZ</t>
  </si>
  <si>
    <t>POM 165</t>
  </si>
  <si>
    <t>PE 18411</t>
  </si>
  <si>
    <t>RF 26</t>
  </si>
  <si>
    <t>POM 89</t>
  </si>
  <si>
    <t>RF 101</t>
  </si>
  <si>
    <t>002/003</t>
  </si>
  <si>
    <t>275 / 0 / 0</t>
  </si>
  <si>
    <t>INMOBILIARIA ZAÑARTU S.A.</t>
  </si>
  <si>
    <t>JUAN PABLO DOMINGUEZ NAVARRO</t>
  </si>
  <si>
    <t>TIL TIL / ZAÑARTU</t>
  </si>
  <si>
    <t>1910 / 1313</t>
  </si>
  <si>
    <t>20</t>
  </si>
  <si>
    <t>UNIVERSIDAD DE CHILE</t>
  </si>
  <si>
    <t>HECTOR RODRIGUEZ SILVA ORELLANA</t>
  </si>
  <si>
    <t>EQUIP. COMERCIAL - PANADERIA - PASTELERIA</t>
  </si>
  <si>
    <t>JULIO AREVALO NAREA</t>
  </si>
  <si>
    <t>JEAN PAUL HOBON ALLEN</t>
  </si>
  <si>
    <t>PE 85</t>
  </si>
  <si>
    <t>RF 122</t>
  </si>
  <si>
    <t>23</t>
  </si>
  <si>
    <t xml:space="preserve">8 / 0 / 0 </t>
  </si>
  <si>
    <t>INMOBILIARIA TOWN HOUSEW JULIA LTDA.</t>
  </si>
  <si>
    <t>JUAN ROBERTO GUZMAN Y CIA. LTDA.</t>
  </si>
  <si>
    <t>MATIAS ALONSO ASCUY</t>
  </si>
  <si>
    <t>LUIS BELTRAN</t>
  </si>
  <si>
    <t>PE 3036</t>
  </si>
  <si>
    <t>17</t>
  </si>
  <si>
    <t>MARIANO FERNANDEZ MORALES</t>
  </si>
  <si>
    <t>DANIEL IRAGUEN CONTRERAS</t>
  </si>
  <si>
    <t>PILMAIQUEN</t>
  </si>
  <si>
    <t>PE 43985</t>
  </si>
  <si>
    <t>PAMP 25</t>
  </si>
  <si>
    <t>RF 14</t>
  </si>
  <si>
    <t>1959</t>
  </si>
  <si>
    <t>MARIA ANGELICA DURAN DOLLENZ</t>
  </si>
  <si>
    <t>MARIA LORETTO LIZARRAGA LIZARRAGA</t>
  </si>
  <si>
    <t>32</t>
  </si>
  <si>
    <t xml:space="preserve">93 / 5 / 0 </t>
  </si>
  <si>
    <t>INMOBILIARIA Y CONSTRUCTORA OSSA 1400 SPA</t>
  </si>
  <si>
    <t>JOSE UGARTE VERGARA / RAFAEL ARAMBURU VALENZUELA</t>
  </si>
  <si>
    <t>AMERICO VESPUCIO</t>
  </si>
  <si>
    <t>PE 37</t>
  </si>
  <si>
    <t>EQUIP. COMERCIAL - COMIDA AL PASO</t>
  </si>
  <si>
    <t>INMOBILIARIA E INVERSIONES GARCIA REYES LTDA.</t>
  </si>
  <si>
    <t>LEONARDO TRIVIÑO PEREDA</t>
  </si>
  <si>
    <t>2090-2100</t>
  </si>
  <si>
    <t>PE 119</t>
  </si>
  <si>
    <t>9-8-82 RF S/N</t>
  </si>
  <si>
    <t>PAMP 79</t>
  </si>
  <si>
    <t>POM 241</t>
  </si>
  <si>
    <t>POM 69</t>
  </si>
  <si>
    <t>RF 104</t>
  </si>
  <si>
    <t>39</t>
  </si>
  <si>
    <t>FLAVIO BARONTI CORREA</t>
  </si>
  <si>
    <t>MARCOS EDUARDO COLIL RIOS</t>
  </si>
  <si>
    <t>PEDRO H LING</t>
  </si>
  <si>
    <t>PE 123</t>
  </si>
  <si>
    <t>PAMP 132</t>
  </si>
  <si>
    <t>RF 65</t>
  </si>
  <si>
    <t>EQUIP. COMERCIAL - CAFETERIA</t>
  </si>
  <si>
    <t>INMOBILIARIA SAN JORGE S.A.</t>
  </si>
  <si>
    <t>IGNACIO VARAS BORDEU</t>
  </si>
  <si>
    <t>60 LC 3</t>
  </si>
  <si>
    <t>PE 47</t>
  </si>
  <si>
    <t>MP 319</t>
  </si>
  <si>
    <t>RF 51</t>
  </si>
  <si>
    <t>JORGE ESTEBAN RIQUELME FALCON</t>
  </si>
  <si>
    <t>PAOLA GIANINI VIVADO</t>
  </si>
  <si>
    <t>JUAN ENRIQUE CONCHA</t>
  </si>
  <si>
    <t>REG 1672</t>
  </si>
  <si>
    <t>199</t>
  </si>
  <si>
    <t>JORGE HUGO TORRES PIZARRO</t>
  </si>
  <si>
    <t>ANGELO RODRIGUEZ ABALLAI</t>
  </si>
  <si>
    <t>5470-V</t>
  </si>
  <si>
    <t>POM 16</t>
  </si>
  <si>
    <t>MARIA JOSE MORICE / JOSE JAIME CONTRERAS</t>
  </si>
  <si>
    <t>FRANCISCO JAVIER JARAMILLO DEL VALLE</t>
  </si>
  <si>
    <t>PE 117</t>
  </si>
  <si>
    <t>INFRAESTRUCTURA - CENTRAL TELEFONICA (CASETA DE LLAVES)</t>
  </si>
  <si>
    <t>TELEFONICA CHILE S.A.</t>
  </si>
  <si>
    <t>CRISTIAN GUTIERREZ GEBAUER</t>
  </si>
  <si>
    <t xml:space="preserve">PE 12 </t>
  </si>
  <si>
    <t>PAMP 164</t>
  </si>
  <si>
    <t>PAMP 36</t>
  </si>
  <si>
    <t>020/021/022/048/049/050/051/052</t>
  </si>
  <si>
    <t xml:space="preserve">110 / 0 / 0 </t>
  </si>
  <si>
    <t>INMOBILIARIA EL ALGARROBO SPA</t>
  </si>
  <si>
    <t>EXEQUIEL FERNANDEZ / ALCALDE EDUARDO CASTILLO VELASCO</t>
  </si>
  <si>
    <t>419-439-453 / 2926-2932-2938-2958-2976</t>
  </si>
  <si>
    <t>VIVIENDA - EQUIP. COMERCIAL - RESTAURANTE</t>
  </si>
  <si>
    <t>RESTAURANTE QIXIONG DU E.I.R.L.</t>
  </si>
  <si>
    <t>JORGE A. CHIONG PEDRAZA</t>
  </si>
  <si>
    <t>25</t>
  </si>
  <si>
    <t>TAMARA OLGA ACOSTA ZAMBRA</t>
  </si>
  <si>
    <t>MATIAS ZEGERS CELIS</t>
  </si>
  <si>
    <t>GARCIA MORENO</t>
  </si>
  <si>
    <t>PE 21766</t>
  </si>
  <si>
    <t>112 / 2 / 0 / 151</t>
  </si>
  <si>
    <t>INMOBILIARIA LARRAIN PRIETO S.A.</t>
  </si>
  <si>
    <t>074/075/079/080/081/082/092</t>
  </si>
  <si>
    <t>134 / 6 / 0 / 183</t>
  </si>
  <si>
    <t>NICOLAS VIDENTE IDIALBORDE / CHRISTIAN CID ROKOV / JAVIER BRAHM SMART</t>
  </si>
  <si>
    <t>EXEQUIEL FERNANDEZ / RODRIGO DE ARAYA</t>
  </si>
  <si>
    <t>1976-1940-2000 / 2972-2988-2996-3006</t>
  </si>
  <si>
    <t>010/011/020</t>
  </si>
  <si>
    <t>158 / 0 / 0 / 182</t>
  </si>
  <si>
    <t>SINERGIA INMOBILIARIA S.A.</t>
  </si>
  <si>
    <t>FELIPE RUIZ TAGLE CORREA</t>
  </si>
  <si>
    <t>JOSE PEDRO ALESSANDRI / ALCALDE EDUARDO CASTILLO VELASCO</t>
  </si>
  <si>
    <t>423-455 / 3130</t>
  </si>
  <si>
    <t>INMOBILIARIA ISF XX S.A.</t>
  </si>
  <si>
    <t>76,418,771-7</t>
  </si>
  <si>
    <t>FERNANDO CORTEZ H.</t>
  </si>
  <si>
    <t>1,03 / 33,68</t>
  </si>
  <si>
    <t>INMOBILIARIA TOWN HOUSE JULIA LTDA.</t>
  </si>
  <si>
    <t>76,753,909-6</t>
  </si>
  <si>
    <t>INMOBILIARIA PUERTO ESTRELLA SPA</t>
  </si>
  <si>
    <t>76,596,699-K</t>
  </si>
  <si>
    <t>PABLO TONDREAU HEUSSER</t>
  </si>
  <si>
    <t>ESTRELLA SOLITARIA</t>
  </si>
  <si>
    <t>76,336,482-8</t>
  </si>
  <si>
    <t>5432-048</t>
  </si>
  <si>
    <t>5432-049</t>
  </si>
  <si>
    <t>5432-050</t>
  </si>
  <si>
    <t>5432-051</t>
  </si>
  <si>
    <t>5432-052</t>
  </si>
  <si>
    <t>5432-020</t>
  </si>
  <si>
    <t>5432-021</t>
  </si>
  <si>
    <t>5432-022</t>
  </si>
  <si>
    <t>96,641,860-5</t>
  </si>
  <si>
    <t>6533-017</t>
  </si>
  <si>
    <t>6533-014</t>
  </si>
  <si>
    <t>6533-013</t>
  </si>
  <si>
    <t>INMOBILIARIA SANTO TORIBIO SPA</t>
  </si>
  <si>
    <t>76,693,082-4</t>
  </si>
  <si>
    <t>SEMINARIO</t>
  </si>
  <si>
    <t>SANTO TORIBIO</t>
  </si>
  <si>
    <t>MUJICA</t>
  </si>
  <si>
    <t>941-014</t>
  </si>
  <si>
    <t>941-015</t>
  </si>
  <si>
    <t>941-022</t>
  </si>
  <si>
    <t>941-023</t>
  </si>
  <si>
    <t>146-148</t>
  </si>
  <si>
    <t>INMOBILIARIA SANTA MEME LTDA.</t>
  </si>
  <si>
    <t>76,187,877-5</t>
  </si>
  <si>
    <t>FRANCISCO MENESES</t>
  </si>
  <si>
    <t>6615-004</t>
  </si>
  <si>
    <t>SUBDIVISION</t>
  </si>
  <si>
    <t>123</t>
  </si>
  <si>
    <t>5418-A</t>
  </si>
  <si>
    <t>MARCELA ELIANA PATIÑO ABARCA</t>
  </si>
  <si>
    <t>7,221,240-1</t>
  </si>
  <si>
    <t>247</t>
  </si>
  <si>
    <t>PE 60</t>
  </si>
  <si>
    <t>RF 5</t>
  </si>
  <si>
    <t>RICARDO LYON</t>
  </si>
  <si>
    <t>ALVARO HERRERA CIENFUEGOS</t>
  </si>
  <si>
    <t>5,794,559-1</t>
  </si>
  <si>
    <t>PAMP 110</t>
  </si>
  <si>
    <t>PE 31559</t>
  </si>
  <si>
    <t>FERNANDO ANTONIO LEON VALDES</t>
  </si>
  <si>
    <t>7,671,549-1</t>
  </si>
  <si>
    <t>POM 490</t>
  </si>
  <si>
    <t>CAPITAN IGNACIO CARRERA PINTO</t>
  </si>
  <si>
    <t>1025-1045</t>
  </si>
  <si>
    <t>EQUIP. DEPORTIVO - CENTRO DEPORTIVO</t>
  </si>
  <si>
    <t>60,910,000-1</t>
  </si>
  <si>
    <t>163</t>
  </si>
  <si>
    <t>1302 A</t>
  </si>
  <si>
    <t>GUILLERMO MORALES MORALES / SOC. DE INVERSIONES FFP S.A.</t>
  </si>
  <si>
    <t>6,149,577-0 / 96,937,480-3</t>
  </si>
  <si>
    <t>POM 272</t>
  </si>
  <si>
    <t>PE 2417</t>
  </si>
  <si>
    <t>RF 40</t>
  </si>
  <si>
    <t>353</t>
  </si>
  <si>
    <t>2401 OF 521</t>
  </si>
  <si>
    <t>DANTE LINDEFJELD CALABI</t>
  </si>
  <si>
    <t>21,350,811-3</t>
  </si>
  <si>
    <t>POM 253</t>
  </si>
  <si>
    <t>HERNAN CORTES</t>
  </si>
  <si>
    <t>SOCIEDAD DE INVERSIONES BENDITA GRACIA LTDA.</t>
  </si>
  <si>
    <t>76,023,021-9</t>
  </si>
  <si>
    <t>POM 421</t>
  </si>
  <si>
    <t>POM 178</t>
  </si>
  <si>
    <t>RF 138</t>
  </si>
  <si>
    <t>002/006</t>
  </si>
  <si>
    <t>1166 LC 6000</t>
  </si>
  <si>
    <t>CENCOSUD SHOPPING CENTER S.A.</t>
  </si>
  <si>
    <t>94,226,000-8</t>
  </si>
  <si>
    <t>POM 358</t>
  </si>
  <si>
    <t>PE 8</t>
  </si>
  <si>
    <t>RF 151</t>
  </si>
  <si>
    <t>16,245,413-7</t>
  </si>
  <si>
    <t>POM 66</t>
  </si>
  <si>
    <t>3,551,447-3</t>
  </si>
  <si>
    <t>POM 22</t>
  </si>
  <si>
    <t>REG 191</t>
  </si>
  <si>
    <t>PE 27</t>
  </si>
  <si>
    <t>RF 75</t>
  </si>
  <si>
    <t>EQUIP. COMERCIAL - CORREOS DE CHILE</t>
  </si>
  <si>
    <t>CENTROS COMERCIALES VECINALES ARAUCO EXPRESS S.A.</t>
  </si>
  <si>
    <t>76,187,012-2</t>
  </si>
  <si>
    <t>POM 48</t>
  </si>
  <si>
    <t>CLORINDA WILSHAW</t>
  </si>
  <si>
    <t>INMOBILIARIA NUCLEO PLAZA EGAÑA SPA</t>
  </si>
  <si>
    <t>76,468,572-5</t>
  </si>
  <si>
    <t>484</t>
  </si>
  <si>
    <t>MP 184</t>
  </si>
  <si>
    <t>16</t>
  </si>
  <si>
    <t>PEDRO DE VALDIVIA</t>
  </si>
  <si>
    <t>3361-3353</t>
  </si>
  <si>
    <t>LINA SALAS SANHUEZA</t>
  </si>
  <si>
    <t>7,733,137-9</t>
  </si>
  <si>
    <t>POM 281</t>
  </si>
  <si>
    <t>12,669,452-1</t>
  </si>
  <si>
    <t>87</t>
  </si>
  <si>
    <t>MP 79</t>
  </si>
  <si>
    <t>002/003/004/005/006</t>
  </si>
  <si>
    <t>1166-1132 LC 4533</t>
  </si>
  <si>
    <t>EL RAS S.A. / SEMINARIO PONTIFICIO DE SANTIAGO Y OTRA</t>
  </si>
  <si>
    <t>96,696,730-7 / 80,876-100-9</t>
  </si>
  <si>
    <t>POM 4</t>
  </si>
  <si>
    <t>JOSE WEINSTEIN CAYUELA</t>
  </si>
  <si>
    <t>6,804,355-7</t>
  </si>
  <si>
    <t>ALT 63</t>
  </si>
  <si>
    <t>MP 81</t>
  </si>
  <si>
    <t>ROBERTO MASSUH ALEUANLLI</t>
  </si>
  <si>
    <t>6,999,065-3</t>
  </si>
  <si>
    <t>POM 189</t>
  </si>
  <si>
    <t>10</t>
  </si>
  <si>
    <t>CELERINO PEREIRA</t>
  </si>
  <si>
    <t>ALFREDO COLLOVATI CASTELLANI</t>
  </si>
  <si>
    <t>6,009,396-2</t>
  </si>
  <si>
    <t>REG 107</t>
  </si>
  <si>
    <t>EQUIP. SERVICIOS - CENTRO MEDICO</t>
  </si>
  <si>
    <t>6,443,706-2</t>
  </si>
  <si>
    <t>PAMP 459</t>
  </si>
  <si>
    <t>AUGUSTO VILLANUEVA</t>
  </si>
  <si>
    <t>82 CS F</t>
  </si>
  <si>
    <t>VICTOR MIGUEL RODRIGUEZ PEÑA Y LILLO</t>
  </si>
  <si>
    <t>5,926,064-2</t>
  </si>
  <si>
    <t>PAMP 74</t>
  </si>
  <si>
    <t>PE 43352</t>
  </si>
  <si>
    <t>133 DEPTOS - 86 ESTAC - 81 BOD - 22 ESTAC + 22 ESTAC - 11 ESTAC VISITAS</t>
  </si>
  <si>
    <t>062/091</t>
  </si>
  <si>
    <t>LUMINOSO</t>
  </si>
  <si>
    <t>APART HOTEL PLAZA ÑUÑOA LTDA.</t>
  </si>
  <si>
    <t>76,556,099-3</t>
  </si>
  <si>
    <t>ALEJANDRO LAGOS CASASSUS</t>
  </si>
  <si>
    <t>BANCO BILVAO VISCAYA ARGENTARIA CHILE</t>
  </si>
  <si>
    <t>11,88 - 6,61</t>
  </si>
  <si>
    <t>015/016</t>
  </si>
  <si>
    <t>INMOBILIARIA EQUILIBRIO URBANO SPA</t>
  </si>
  <si>
    <t>76,284,509-1</t>
  </si>
  <si>
    <t>234 DEPTOS - 183 ESTAC - 175 BOS - 17 ESTAC+BOD - 2 LOCALES - 28 ESTAC VISITAS</t>
  </si>
  <si>
    <t>33 / 0 / 0 / 41</t>
  </si>
  <si>
    <t>INVERSIONES ALCAMED LTDA.</t>
  </si>
  <si>
    <t>FELIPE GALECIO PESCE / LUIS AMIGO ARENAS</t>
  </si>
  <si>
    <t xml:space="preserve">VASCO DE GAMA </t>
  </si>
  <si>
    <t>023/024/025/034/035/036/065/221</t>
  </si>
  <si>
    <t>87 /0 / 0 / 121</t>
  </si>
  <si>
    <t>CONSTRUCTORA SANTA TERESA LTDA.</t>
  </si>
  <si>
    <t>RENE JOGLAR MANCILLA</t>
  </si>
  <si>
    <t>EXEQUIEL FIGUEROA / VASCO DE GAMA / PEDRO RICO</t>
  </si>
  <si>
    <t>841-857-877 / 5527-5547-5569 / 5542-5560</t>
  </si>
  <si>
    <t>005/063</t>
  </si>
  <si>
    <t>824 / 0 / 0 / 509</t>
  </si>
  <si>
    <t>980 LOTE A - B</t>
  </si>
  <si>
    <t>013/020/021/022/023/062/063/64/065/101</t>
  </si>
  <si>
    <t>4 * 32</t>
  </si>
  <si>
    <t>1758 / 6 / 200 / 2147</t>
  </si>
  <si>
    <t>PLAZA EGAÑA SPA</t>
  </si>
  <si>
    <t>IRARRAZAVAL / AMERICO VESPUCIO / JUAN SABAJ</t>
  </si>
  <si>
    <t>5631 / 65-71-135-173-199B / 56-98-118-138</t>
  </si>
  <si>
    <t>001/006</t>
  </si>
  <si>
    <t>2 * 12</t>
  </si>
  <si>
    <t>109 / 5 / 0 / 120</t>
  </si>
  <si>
    <t>ISA INMOBILIARIA S.A.</t>
  </si>
  <si>
    <t>RAFAEL PINOCHET BRUNETTO</t>
  </si>
  <si>
    <t>MANUEL MONTT / EL OIDOR</t>
  </si>
  <si>
    <t>2468 / 1825</t>
  </si>
  <si>
    <t>168 / 7 / 0 / 139</t>
  </si>
  <si>
    <t>OVA DESARROLLOS S.A.</t>
  </si>
  <si>
    <t>IGNACIO HERNANDEZ MASSES / MATIAS BALLACEY MOLINA</t>
  </si>
  <si>
    <t>2300-2310</t>
  </si>
  <si>
    <t>VIVIENDA - EQUIP. SERVICIOS - OFICINAS - EQUIP. COMERCIAL - LOCALES</t>
  </si>
  <si>
    <t>76,416,828-3</t>
  </si>
  <si>
    <t>MP 76</t>
  </si>
  <si>
    <t>010</t>
  </si>
  <si>
    <t>LUIS PEREIRA</t>
  </si>
  <si>
    <t>MANUEL JOSE URMENETA MAY</t>
  </si>
  <si>
    <t>10,586,942-8</t>
  </si>
  <si>
    <t>PAMP 113</t>
  </si>
  <si>
    <t>PE 101</t>
  </si>
  <si>
    <t>EDUARDO SHAPIRA PETERS</t>
  </si>
  <si>
    <t>15,312,269-5</t>
  </si>
  <si>
    <t>POM 84</t>
  </si>
  <si>
    <t>RF 3-2016</t>
  </si>
  <si>
    <t>PE 131-2011</t>
  </si>
  <si>
    <t>MP 461-2015</t>
  </si>
  <si>
    <t>056</t>
  </si>
  <si>
    <t>EQUIP. COMERCIAL - RESTAURANTE</t>
  </si>
  <si>
    <t>11,847,204-7</t>
  </si>
  <si>
    <t>POM 71</t>
  </si>
  <si>
    <t>069</t>
  </si>
  <si>
    <t>LOS ALERCES</t>
  </si>
  <si>
    <t>EQUIP. COMERCIAL - LOCAL - EQUIP. SERVICIOS - OFICINA</t>
  </si>
  <si>
    <t>INMOBILIARIA ALBRIMA LTDA.</t>
  </si>
  <si>
    <t>76,311,976-9</t>
  </si>
  <si>
    <t>PALT 28</t>
  </si>
  <si>
    <t>MP 279</t>
  </si>
  <si>
    <t>PE 20102-1948</t>
  </si>
  <si>
    <t>PAMP 176</t>
  </si>
  <si>
    <t>RF 20</t>
  </si>
  <si>
    <t>MARIA SILLANO MONGELLI</t>
  </si>
  <si>
    <t>6,240,958-4</t>
  </si>
  <si>
    <t>REG 90-2013</t>
  </si>
  <si>
    <t>POM 257</t>
  </si>
  <si>
    <t>POM 186-2013</t>
  </si>
  <si>
    <t>RF 165-2013</t>
  </si>
  <si>
    <t>RF 68-2015</t>
  </si>
  <si>
    <t>1807 LC 1</t>
  </si>
  <si>
    <t>9,853,523-3</t>
  </si>
  <si>
    <t>011</t>
  </si>
  <si>
    <t>96,790,710-3</t>
  </si>
  <si>
    <t>ALT 74</t>
  </si>
  <si>
    <t>023</t>
  </si>
  <si>
    <t>SOCIEDAD INMOBILIARIA MERCED</t>
  </si>
  <si>
    <t>89,674,700-2</t>
  </si>
  <si>
    <t>PAMP 32</t>
  </si>
  <si>
    <t>REG 201</t>
  </si>
  <si>
    <t>2401 OF 1120</t>
  </si>
  <si>
    <t>YENY NICOLE MORALES OVIEDO</t>
  </si>
  <si>
    <t>16,809,074-9</t>
  </si>
  <si>
    <t>POM 171</t>
  </si>
  <si>
    <t>76,880,430-3</t>
  </si>
  <si>
    <t>2559 LC 1</t>
  </si>
  <si>
    <t>SERVICIOS Y REPRESENTACIONES RIO PUELO S.A.</t>
  </si>
  <si>
    <t>76,152,197-7</t>
  </si>
  <si>
    <t>POM 113</t>
  </si>
  <si>
    <t>PE 132</t>
  </si>
  <si>
    <t>MP 318</t>
  </si>
  <si>
    <t>RF 52</t>
  </si>
  <si>
    <t>027</t>
  </si>
  <si>
    <t>RODRIGO YAÑEZ MENDEZ Y EDA MENDEZ FOPPIANO</t>
  </si>
  <si>
    <t>10,845,771-6 / 5,192,222-0</t>
  </si>
  <si>
    <t>ALT 228</t>
  </si>
  <si>
    <t>PE 43505</t>
  </si>
  <si>
    <t>JULIO ZEGERS</t>
  </si>
  <si>
    <t>OSCAR EDUARDO BIZE VIVANCO</t>
  </si>
  <si>
    <t>8,892,311-1</t>
  </si>
  <si>
    <t>POM 285</t>
  </si>
  <si>
    <t>PE 18311</t>
  </si>
  <si>
    <t>REG 869</t>
  </si>
  <si>
    <t>PE 40</t>
  </si>
  <si>
    <t>RF 64</t>
  </si>
  <si>
    <t>ALBIN URSUS TROTTER CRUZ</t>
  </si>
  <si>
    <t>6,228,427-7</t>
  </si>
  <si>
    <t>3001-003</t>
  </si>
  <si>
    <t>76,731,963-0</t>
  </si>
  <si>
    <t>1194 LOTE 1-2-3-4-5-6</t>
  </si>
  <si>
    <t>6501-005</t>
  </si>
  <si>
    <t>6501-063</t>
  </si>
  <si>
    <t>980 LOTE B</t>
  </si>
  <si>
    <t>980 LOTE A</t>
  </si>
  <si>
    <t>JESSICA ESTRADA PEREZ</t>
  </si>
  <si>
    <t>14,355,102-4</t>
  </si>
  <si>
    <t>1019-002</t>
  </si>
  <si>
    <t>COMPAÑÍA DE SEGUROS CONFUTURO S.A.</t>
  </si>
  <si>
    <t>96,571,890-7</t>
  </si>
  <si>
    <t>3601-001</t>
  </si>
  <si>
    <t>3601-002</t>
  </si>
  <si>
    <t>3601-013</t>
  </si>
  <si>
    <t>DESARROLLO ZAÑARTU SPA</t>
  </si>
  <si>
    <t>76,818,249-3</t>
  </si>
  <si>
    <t>ZAÑARTU / JOSE JOAQUIN DE MORA</t>
  </si>
  <si>
    <t>6613-006</t>
  </si>
  <si>
    <t>6613-007</t>
  </si>
  <si>
    <t>ADRIANA VEGA PAIS / LUIS ESTRADA LARRAIN</t>
  </si>
  <si>
    <t>TERESA ROJO LORCA / ANDRES SOZA CASTRO</t>
  </si>
  <si>
    <t>PASAJE JUAN MOYA MORALES</t>
  </si>
  <si>
    <t>PE S/N</t>
  </si>
  <si>
    <t>REG 527</t>
  </si>
  <si>
    <t>PRISCILLA CONCA CASTRO</t>
  </si>
  <si>
    <t>RAUL CISTERNAS</t>
  </si>
  <si>
    <t>JOSE ANDRADE RIQUELME</t>
  </si>
  <si>
    <t>2222 LC 2</t>
  </si>
  <si>
    <t>PE 61</t>
  </si>
  <si>
    <t>RF 183</t>
  </si>
  <si>
    <t>001</t>
  </si>
  <si>
    <t>MARIA TERESA RAMIREZ CORVERA</t>
  </si>
  <si>
    <t>VICTORIA PEREZ ESCOBEDO</t>
  </si>
  <si>
    <t>ARTIFICIO</t>
  </si>
  <si>
    <t>AMP VIVSOC</t>
  </si>
  <si>
    <t>009</t>
  </si>
  <si>
    <t>HUMBERTO HIDALGO MIRANDA</t>
  </si>
  <si>
    <t>JESSICA GALLEGOS SANCHEZ</t>
  </si>
  <si>
    <t>LOS NAVIOS</t>
  </si>
  <si>
    <t>012</t>
  </si>
  <si>
    <t>RODRIGO ALEJANDRO QUINTANA BAEZA</t>
  </si>
  <si>
    <t>MANUEL LARA DOMINGUEZ</t>
  </si>
  <si>
    <t>PE 9540-1940</t>
  </si>
  <si>
    <t>009-010</t>
  </si>
  <si>
    <t>230 / 0 / 0</t>
  </si>
  <si>
    <t>COMUNIDAD EDIFICIO ALTO ALESSANDRI</t>
  </si>
  <si>
    <t>JOSE RAMIREZ VAN-DORP</t>
  </si>
  <si>
    <t>521-557</t>
  </si>
  <si>
    <t>MP 147</t>
  </si>
  <si>
    <t>008</t>
  </si>
  <si>
    <t>HECTOR RODOLFO MOLINA BENITEZ</t>
  </si>
  <si>
    <t>FRANCISCA LOPEZ LOPEZ</t>
  </si>
  <si>
    <t>PE 43755</t>
  </si>
  <si>
    <t>PAMP 52509</t>
  </si>
  <si>
    <t>PAMELA VILCHES AGUILERA</t>
  </si>
  <si>
    <t>020</t>
  </si>
  <si>
    <t>ALEXANDRA GARFIAS PEREZ Y OTROS</t>
  </si>
  <si>
    <t>JORGE SEGEUR VALENZUELA</t>
  </si>
  <si>
    <t>CAPITAN FUENTES</t>
  </si>
  <si>
    <t>EQUIP. SERVICIOS - PROFESIONALES</t>
  </si>
  <si>
    <t>ALICIA NANCY PATRICIA MARTINEZ TAPIA Y OTROS</t>
  </si>
  <si>
    <t>GILBERTO CORTES VEGA</t>
  </si>
  <si>
    <t>INMOBILIARIA KIL  KIL SPA</t>
  </si>
  <si>
    <t>FERNANDO FERRADA YAÑEZ</t>
  </si>
  <si>
    <t>1545 LC 2</t>
  </si>
  <si>
    <t>PE 29</t>
  </si>
  <si>
    <t>RF 10</t>
  </si>
  <si>
    <t>MP 109</t>
  </si>
  <si>
    <t>MP 214</t>
  </si>
  <si>
    <t>044</t>
  </si>
  <si>
    <t>MIGUEL ANGEL DUCLOS JIMENEZ</t>
  </si>
  <si>
    <t>JAQUELINE CHONG VIZA</t>
  </si>
  <si>
    <t>FELIPE ALEJANDRO GOMEZ GUBELI</t>
  </si>
  <si>
    <t>VICTOR MANUEL GOMEZ OÑAT</t>
  </si>
  <si>
    <t>018</t>
  </si>
  <si>
    <t>SQ CAPACITACION Y ENTRENAMIENTO SPA</t>
  </si>
  <si>
    <t>FREDDY BUSTOS TOLEDO</t>
  </si>
  <si>
    <t>PE 8945</t>
  </si>
  <si>
    <t>AMP 7</t>
  </si>
  <si>
    <t>RF 7</t>
  </si>
  <si>
    <t>ALEX SOLIS GONZALEZ</t>
  </si>
  <si>
    <t>2928 LC 6 - 3A</t>
  </si>
  <si>
    <t>MP 102-2012</t>
  </si>
  <si>
    <t>MP 333-2013</t>
  </si>
  <si>
    <t>RF 143</t>
  </si>
  <si>
    <t>018-019-020-021-036-037-038-039</t>
  </si>
  <si>
    <t xml:space="preserve">138 / 0 / 0 </t>
  </si>
  <si>
    <t>ANTONIO VARAS / SUCRE</t>
  </si>
  <si>
    <t>2245-2255-2261-2295 / 1980-1990-2004-2016</t>
  </si>
  <si>
    <t>PE 432</t>
  </si>
  <si>
    <t>HUIZHEN LIN</t>
  </si>
  <si>
    <t>JOSE RODRIGO IGLESIAS GONZALEZ</t>
  </si>
  <si>
    <t>PAMP 25718</t>
  </si>
  <si>
    <t>041/042/043/044/045</t>
  </si>
  <si>
    <t>VIVENDA</t>
  </si>
  <si>
    <t xml:space="preserve">165 / 0 / 0 </t>
  </si>
  <si>
    <t>INVERSIONES ACTUAL RAICES SPA</t>
  </si>
  <si>
    <t>PABLO GELLONA VIAL</t>
  </si>
  <si>
    <t xml:space="preserve">DOCTOR ALEJANDRO DEL RIO </t>
  </si>
  <si>
    <t>LOS TRES ANTONIOS / DUBLE ALMEYDA</t>
  </si>
  <si>
    <t>132-144-156 / 2276-2782</t>
  </si>
  <si>
    <t>CLAUDIA INES ROMERO MILLA</t>
  </si>
  <si>
    <t>OLMUE</t>
  </si>
  <si>
    <t>REG 1833</t>
  </si>
  <si>
    <t>GLORIA JULIA DAROCH MERINO</t>
  </si>
  <si>
    <t>RODRIGO MENDEZ URZUA</t>
  </si>
  <si>
    <t>INMOBILIARIA PUENTE LTDA.</t>
  </si>
  <si>
    <t>SEBASTIAN CIFUENTES POBLETE</t>
  </si>
  <si>
    <t>PE 64</t>
  </si>
  <si>
    <t>051</t>
  </si>
  <si>
    <t>FILOMENA PEREZ GAJARDO</t>
  </si>
  <si>
    <t>ANDRES CAÑETE DELGADO</t>
  </si>
  <si>
    <t>SALVADOR REYES</t>
  </si>
  <si>
    <t>019-020-021</t>
  </si>
  <si>
    <t xml:space="preserve">52 / 0 / 0 </t>
  </si>
  <si>
    <t>INMOBILIARIA NEOURBANO PLUS S.A.</t>
  </si>
  <si>
    <t>JOSE EDUARDO ZAROR ABUSLEME</t>
  </si>
  <si>
    <t>332-346-362</t>
  </si>
  <si>
    <t>VIVIENDA - EQUIP. COMERCIAL - LOCALES</t>
  </si>
  <si>
    <t>298 / 5 / 0</t>
  </si>
  <si>
    <t>INMOBILIARIA EL CANELO SPA</t>
  </si>
  <si>
    <t>SERGIO PEREIRA ROJAS / FRANCISCO BASCUÑAN WALKER</t>
  </si>
  <si>
    <t xml:space="preserve">46 / 0 / 0 </t>
  </si>
  <si>
    <t>INMOBILIARIA E INVERSIONES ECHEÑIQUE SPA</t>
  </si>
  <si>
    <t>PABLO TALHOUK MARTIN-POSSE / ANDRES BRIONES GONZALEZ</t>
  </si>
  <si>
    <t>5066-5102-5108</t>
  </si>
  <si>
    <t>PE 128</t>
  </si>
  <si>
    <t>54 / 0 / 0</t>
  </si>
  <si>
    <t>INMOBILIARIA ALTURA LTDA</t>
  </si>
  <si>
    <t>4761-4773-4781 / 394-398</t>
  </si>
  <si>
    <t>PE 58</t>
  </si>
  <si>
    <t>0 / 6 / 0</t>
  </si>
  <si>
    <t>JONATHAN JESUS BASUALTO POBLETE</t>
  </si>
  <si>
    <t>IRARRAZAVAL / SAN JORGE</t>
  </si>
  <si>
    <t>4971 / 60</t>
  </si>
  <si>
    <t>166</t>
  </si>
  <si>
    <t>MARIA ANTONIETA GARCIA BONAR</t>
  </si>
  <si>
    <t>MAURICIO GAMBOA POZO</t>
  </si>
  <si>
    <t>3443 LC 5</t>
  </si>
  <si>
    <t>PE 21</t>
  </si>
  <si>
    <t>RP 35</t>
  </si>
  <si>
    <t>156</t>
  </si>
  <si>
    <t>JOEL PAULO SALAS ALVIAL</t>
  </si>
  <si>
    <t>MICHEL LOPEZ CABELLO</t>
  </si>
  <si>
    <t>2000 CS R</t>
  </si>
  <si>
    <t>RESIDENCIA ADULTO MAYOR</t>
  </si>
  <si>
    <t>CARLOS MARCELO SANTANDER CASTRO</t>
  </si>
  <si>
    <t>PE 944</t>
  </si>
  <si>
    <t>ERCITA ALICIA ROMERO HERMOSILLA</t>
  </si>
  <si>
    <t>DIENZO ANTONIO ASTETE BERRIOS</t>
  </si>
  <si>
    <t>EZIO JORGE VERDUGO DOMIC</t>
  </si>
  <si>
    <t>ANA MARIA CARRASCO TRONCOSO</t>
  </si>
  <si>
    <t>GEMITA SOLAR IBARRA</t>
  </si>
  <si>
    <t>DOCTOR JOHOW</t>
  </si>
  <si>
    <t>PE 10987</t>
  </si>
  <si>
    <t>PE 27859</t>
  </si>
  <si>
    <t>MARIA VICTORIA GALLEGO FRAILE</t>
  </si>
  <si>
    <t>ALEJANDRO SOLAR DOMINGUEZ</t>
  </si>
  <si>
    <t>PE 9193</t>
  </si>
  <si>
    <t>AMP 25346</t>
  </si>
  <si>
    <t>RP 14</t>
  </si>
  <si>
    <t>POM 28</t>
  </si>
  <si>
    <t>RF 96</t>
  </si>
  <si>
    <t>POM 87</t>
  </si>
  <si>
    <t>RF 59</t>
  </si>
  <si>
    <t>043</t>
  </si>
  <si>
    <t>CULTO RELIGIOSO</t>
  </si>
  <si>
    <t>DANIELA PATRICIA CACERES DIAZ</t>
  </si>
  <si>
    <t>PATRICIO ALEJANDRO SANTIBAÑEZ COLICHEO</t>
  </si>
  <si>
    <t>020/047/048/049</t>
  </si>
  <si>
    <t>59 / 0 / 0</t>
  </si>
  <si>
    <t>MANQUEHUE DESARROLLOS LTDA.</t>
  </si>
  <si>
    <t>EMILIO SOTO CALOGNE</t>
  </si>
  <si>
    <t>TENIENTE MONTT / ANTONIO VARAS</t>
  </si>
  <si>
    <t>1978-1988-1998 / 2373</t>
  </si>
  <si>
    <t>EQUIP. COMERCIAL - LAVADO DE AUTOS</t>
  </si>
  <si>
    <t>FLOR PALMIRA SALAS IZETA</t>
  </si>
  <si>
    <t>JULIO ALONSO AVILA ARBULU</t>
  </si>
  <si>
    <t>029</t>
  </si>
  <si>
    <t>EDGARD STEPHENS KATALINEC</t>
  </si>
  <si>
    <t>REG 333-2000</t>
  </si>
  <si>
    <t>018/019/020/021</t>
  </si>
  <si>
    <t>84 / 0 / 0</t>
  </si>
  <si>
    <t>ALEJANDRO PALACIOS GONZALEZ</t>
  </si>
  <si>
    <t>5626-5644-5648-5668</t>
  </si>
  <si>
    <t>PE116</t>
  </si>
  <si>
    <t>MP 303</t>
  </si>
  <si>
    <t>44</t>
  </si>
  <si>
    <t>VIVIENDA - EQUIPAMIENTO COMERCIAL - LOCALES</t>
  </si>
  <si>
    <t xml:space="preserve">448 / 1 / 0 </t>
  </si>
  <si>
    <t>GENERAL BUSTAMANTE</t>
  </si>
  <si>
    <t>PE 63</t>
  </si>
  <si>
    <t>INVERSIONES SAN JORGE S.A.</t>
  </si>
  <si>
    <t>AMALIA LUISA PEREZ MORAGA</t>
  </si>
  <si>
    <t>WILLIAMS REBOLLEDO</t>
  </si>
  <si>
    <t>PE 53</t>
  </si>
  <si>
    <t>RF 44</t>
  </si>
  <si>
    <t>POM 46</t>
  </si>
  <si>
    <t>RF 49</t>
  </si>
  <si>
    <t>IGOR EDUARDO SELAIVE VALENZUELA</t>
  </si>
  <si>
    <t>GONZALO COCIÑA LIRA</t>
  </si>
  <si>
    <t>VILLASECA</t>
  </si>
  <si>
    <t>1003-C</t>
  </si>
  <si>
    <t>PE 28944</t>
  </si>
  <si>
    <t>YUSIMI ROBAINA RODRIGUEZ</t>
  </si>
  <si>
    <t>KATHERINE VALERIA RIQUELME RAMIREZ</t>
  </si>
  <si>
    <t>PEATONES 29</t>
  </si>
  <si>
    <t>REG 244</t>
  </si>
  <si>
    <t>REG 208</t>
  </si>
  <si>
    <t>ZULEMA DEL CARMEN INOSTROZA PALM</t>
  </si>
  <si>
    <t>NATALIA TOBAR JIMENEZ</t>
  </si>
  <si>
    <t>DOCTOR GUILLERMO MANN</t>
  </si>
  <si>
    <t>PE 51377</t>
  </si>
  <si>
    <t>RF 116</t>
  </si>
  <si>
    <t>MICROEMPRESA INOFENSIVA</t>
  </si>
  <si>
    <t>MONICA PULGAR Y CIA. LTDA.</t>
  </si>
  <si>
    <t>GUILLERMO ORTIZ BOCCHIERI</t>
  </si>
  <si>
    <t>ALBERTO BAINES</t>
  </si>
  <si>
    <t>PE 14682</t>
  </si>
  <si>
    <t>RF 124</t>
  </si>
  <si>
    <t>POM 49</t>
  </si>
  <si>
    <t>INMOBILIARIA E INVERSIONES BOBALLEN LTDA.</t>
  </si>
  <si>
    <t>MIGUEL FUENTEALBA HERRERA</t>
  </si>
  <si>
    <t>PA 106</t>
  </si>
  <si>
    <t>RF 178</t>
  </si>
  <si>
    <t>REG 41</t>
  </si>
  <si>
    <t>AMP 59</t>
  </si>
  <si>
    <t>ALT 132</t>
  </si>
  <si>
    <t>37</t>
  </si>
  <si>
    <t>CAIXING OUYANG</t>
  </si>
  <si>
    <t>LIA KARMELIC VISINTEINER</t>
  </si>
  <si>
    <t xml:space="preserve">REG </t>
  </si>
  <si>
    <t>EQUIP. COMERCIAL - VENTA DE VEHICULOS</t>
  </si>
  <si>
    <t>PABLO HERMOSILLA DAUDET</t>
  </si>
  <si>
    <t>MARIA TERESA PARADA PINO</t>
  </si>
  <si>
    <t>DIAGONAL ORIENTE</t>
  </si>
  <si>
    <t>REG 21</t>
  </si>
  <si>
    <t>POM 23</t>
  </si>
  <si>
    <t>EQUIP. COMERCIAL - LOCAL COMERCIAL</t>
  </si>
  <si>
    <t>CORPBANCA</t>
  </si>
  <si>
    <t>DANIELA BERRIOS ALVAREZ</t>
  </si>
  <si>
    <t>JOISE PEDRO ALESSANDRI</t>
  </si>
  <si>
    <t>331 LC 12</t>
  </si>
  <si>
    <t>RF 114</t>
  </si>
  <si>
    <t>41</t>
  </si>
  <si>
    <t>EQUIP. COMERCIAL - SHOW ROOM - OFICINAS</t>
  </si>
  <si>
    <t>0 / 1 / 1</t>
  </si>
  <si>
    <t>IMPORTADORA Y COMERCIALIZADORA REKA LTDA.</t>
  </si>
  <si>
    <t>ALEJANDRO ESTRADA ALARCON</t>
  </si>
  <si>
    <t>048-049</t>
  </si>
  <si>
    <t>EQUIP. COMERCIAL - LOCALES COMERCIALES</t>
  </si>
  <si>
    <t>0 / 8 / 0</t>
  </si>
  <si>
    <t>JULIA ZUÑIGA FERNANDEZ / GLORIA ZUÑIGA FERNANDEZ</t>
  </si>
  <si>
    <t>FRANCISCA FERRES JEFFERY</t>
  </si>
  <si>
    <t>PLAZA EGAÑA</t>
  </si>
  <si>
    <t>20-34-38-54</t>
  </si>
  <si>
    <t>PE 17067</t>
  </si>
  <si>
    <t>AMP 109</t>
  </si>
  <si>
    <t>AMP 162</t>
  </si>
  <si>
    <t>RF 140</t>
  </si>
  <si>
    <t>AMP 191</t>
  </si>
  <si>
    <t>RF 38</t>
  </si>
  <si>
    <t>036/037/041/042/043/044</t>
  </si>
  <si>
    <t>2 = 1 = 1</t>
  </si>
  <si>
    <t>13 = 13</t>
  </si>
  <si>
    <t>RENTAS E INVERISONES POMPEYO CARRASCO E HIJOS LTDA.</t>
  </si>
  <si>
    <t>ALBERTO VIVIANI ZUÑIGA</t>
  </si>
  <si>
    <t>72</t>
  </si>
  <si>
    <t>1 / 1 / 0</t>
  </si>
  <si>
    <t>LUSMENIA ELOISA REGINENSI GOMEZ</t>
  </si>
  <si>
    <t>SERGIO RAMIREZ ARREGUI</t>
  </si>
  <si>
    <t>POM 78</t>
  </si>
  <si>
    <t>POM 120</t>
  </si>
  <si>
    <t>POM 91</t>
  </si>
  <si>
    <t>TEXTILES PANTER LTDA / SEMINARIO PONTIFICIO DE SANTAIGO</t>
  </si>
  <si>
    <t>HYECTOR A. BARRERA ESPINA</t>
  </si>
  <si>
    <t>1166-1132 LC 4008</t>
  </si>
  <si>
    <t>MAITE ADURNE LAYUNO RODRIGUEZ</t>
  </si>
  <si>
    <t>ELVIO PERO MACROBIO</t>
  </si>
  <si>
    <t>PE 23883</t>
  </si>
  <si>
    <t>RF 8694</t>
  </si>
  <si>
    <t>VIVIENDA COLECTIVA</t>
  </si>
  <si>
    <t>PROVINCIA AGUSTINA DE CHILE</t>
  </si>
  <si>
    <t>EMILIO IGNACIO BECERRA CONTRERAS</t>
  </si>
  <si>
    <t>CONTRAMAESTR EMICALVI</t>
  </si>
  <si>
    <t>500-540</t>
  </si>
  <si>
    <t>REG 151</t>
  </si>
  <si>
    <t>AMP 22</t>
  </si>
  <si>
    <t>RF 78</t>
  </si>
  <si>
    <t>EQUIP. COMERCIAL - LOCAL - SERVICIOS - OFICINAS</t>
  </si>
  <si>
    <t>AUTOMOTORA PEDRO DE VALDIVIA</t>
  </si>
  <si>
    <t>ANGEL ITURRIETA NAVARRO</t>
  </si>
  <si>
    <t>2954 A PISO 2</t>
  </si>
  <si>
    <t>PE 19892</t>
  </si>
  <si>
    <t>PE 122</t>
  </si>
  <si>
    <t>MP 330</t>
  </si>
  <si>
    <t>016/017/018/019/043</t>
  </si>
  <si>
    <t>8 = 8</t>
  </si>
  <si>
    <t xml:space="preserve">154 / 0 / 0 </t>
  </si>
  <si>
    <t>SANTIAGO SUR 1 SPA</t>
  </si>
  <si>
    <t>JORGE SWINBURN DEL RIO / CRISTIAN OLIVOS VALENZUELA</t>
  </si>
  <si>
    <t>DUBLE ALMEYDA / JOSE DOMINGO CAÑAS</t>
  </si>
  <si>
    <t>2541-2543-2551-2621 / 2640</t>
  </si>
  <si>
    <t>019/020</t>
  </si>
  <si>
    <t>41 / 0 / 0</t>
  </si>
  <si>
    <t>VICTOR HUGO RIEDEMANN VASQUEZ</t>
  </si>
  <si>
    <t>214-234</t>
  </si>
  <si>
    <t>BOMBEROS</t>
  </si>
  <si>
    <t>CUARTEL 5A COMPAÑÍA DE BOMBEROS DE ÑUÑOA</t>
  </si>
  <si>
    <t>CUERPO DE BOMBEROS DE ÑUÑOA</t>
  </si>
  <si>
    <t>LUIS FELIPE VENEGAS PARDO</t>
  </si>
  <si>
    <t>GRECIA</t>
  </si>
  <si>
    <t xml:space="preserve">EQUIP. EDUCACIONAL - COLEGIO </t>
  </si>
  <si>
    <t>ARZOBISPADO DE SANTIAGO - PARROQUIA SANTA MARTA</t>
  </si>
  <si>
    <t>TOMISLAV PAVIC SABIONCELLO</t>
  </si>
  <si>
    <t>ROSITA RENARD</t>
  </si>
  <si>
    <t>AMP 12</t>
  </si>
  <si>
    <t>477 / 4 / 0</t>
  </si>
  <si>
    <t>INMOBILIARIA IRARRAZAVAL DOS SPA</t>
  </si>
  <si>
    <t>EDUARDO WAISSBLUTH RUSSO</t>
  </si>
  <si>
    <t>2899-2907-2921</t>
  </si>
  <si>
    <t>SERVICIOS PROFESIONALES - GUARDERIA</t>
  </si>
  <si>
    <t>131 DEPTOS - 91 ESTAC - 55 BOD - 76 ESTAC+BOD</t>
  </si>
  <si>
    <t>94 DEPTOS - 72 ESTAC - 62 BOD - 36 ESTAC+BOD</t>
  </si>
  <si>
    <t>INMOBILIARIAO NEOURBANO PLUS S.A.</t>
  </si>
  <si>
    <t>76,730,219-3</t>
  </si>
  <si>
    <t>INMOBILIARIA E INVERSIONES LOS TALAVERAS SPA</t>
  </si>
  <si>
    <t>76,613,904-3</t>
  </si>
  <si>
    <t>LOS TALAVERAS</t>
  </si>
  <si>
    <t>INMOBILIARIA E INVERSIONES BADEN SPA</t>
  </si>
  <si>
    <t>76,590,015-8</t>
  </si>
  <si>
    <t>BADEN</t>
  </si>
  <si>
    <t>CVMARK PUBLICIDAD LTDA.</t>
  </si>
  <si>
    <t>78,627,970-4</t>
  </si>
  <si>
    <t>DAVID ALFARO ROMERO</t>
  </si>
  <si>
    <t>CAMPO DE DEPORTES</t>
  </si>
  <si>
    <t>7 / 0 / 0 / 13</t>
  </si>
  <si>
    <t>FELIPE IGNACIO ORTIZ PANATT</t>
  </si>
  <si>
    <t>CARLOS AGUIRRE LUCO</t>
  </si>
  <si>
    <t>001/005/006/007/008</t>
  </si>
  <si>
    <t>21 - 21 - 21 - 21 - 21 - 22 - 22</t>
  </si>
  <si>
    <t>2536 / 18 / 0 / 2573</t>
  </si>
  <si>
    <t>JOSE ASTUDILLO RAMIREZ</t>
  </si>
  <si>
    <t>GONZALO VELASCO DONOSO</t>
  </si>
  <si>
    <t>ZAÑARTU / WILLIAMS REBOLLEDO</t>
  </si>
  <si>
    <t>1049 / 1981 B D E F</t>
  </si>
  <si>
    <t>12 - 12</t>
  </si>
  <si>
    <t>126 / 5 / 0 134</t>
  </si>
  <si>
    <t>INMOBILIARIA BUSTAMANTE S.A.</t>
  </si>
  <si>
    <t>IGNACIO HERNANDEZ MASSES</t>
  </si>
  <si>
    <t>025/026/068/069/070</t>
  </si>
  <si>
    <t>88,452,300-1</t>
  </si>
  <si>
    <t>PE 203</t>
  </si>
  <si>
    <t>MP 21</t>
  </si>
  <si>
    <t>RENGO</t>
  </si>
  <si>
    <t>JUAN ALFREDO EDWARDS GARCIA</t>
  </si>
  <si>
    <t>13,688,126-4</t>
  </si>
  <si>
    <t>AMPL ALT 44</t>
  </si>
  <si>
    <t>8,868,687-K</t>
  </si>
  <si>
    <t>POM 1</t>
  </si>
  <si>
    <t>045/046/047</t>
  </si>
  <si>
    <t xml:space="preserve">PUCARA </t>
  </si>
  <si>
    <t>4312 C LC 7 - D LC 8 - 4314 C LC 9</t>
  </si>
  <si>
    <t>URRUTIA PROPIEDADES LTDA.</t>
  </si>
  <si>
    <t>78,190,110-5</t>
  </si>
  <si>
    <t>POM 264</t>
  </si>
  <si>
    <t>PE 27501</t>
  </si>
  <si>
    <t>POM 128</t>
  </si>
  <si>
    <t>FERNANDO GABRIEL CONTRERAS MEJIAS</t>
  </si>
  <si>
    <t>13,057,743-*1</t>
  </si>
  <si>
    <t>AMP ALT 128</t>
  </si>
  <si>
    <t>PE 32127</t>
  </si>
  <si>
    <t>014/015/016</t>
  </si>
  <si>
    <t>BROTEC INMOBILIARIA SPA</t>
  </si>
  <si>
    <t>76,166,365-8</t>
  </si>
  <si>
    <t>PE 272</t>
  </si>
  <si>
    <t>MP 252</t>
  </si>
  <si>
    <t>010/011/012</t>
  </si>
  <si>
    <t>PASCUAL BABURIZZA</t>
  </si>
  <si>
    <t>ABSALON ESPINOSA INMOBILIARIA LTDA.</t>
  </si>
  <si>
    <t>79,808,860-2</t>
  </si>
  <si>
    <t>PE 269</t>
  </si>
  <si>
    <t>024</t>
  </si>
  <si>
    <t>BANCO DEL ESTADO DE CHILE</t>
  </si>
  <si>
    <t>97,030,000-7</t>
  </si>
  <si>
    <t>AMP ALT 149</t>
  </si>
  <si>
    <t>REG 221</t>
  </si>
  <si>
    <t>022</t>
  </si>
  <si>
    <t>ALEJANDRO SOTO RIVERA</t>
  </si>
  <si>
    <t>7,776,543-3</t>
  </si>
  <si>
    <t>AMP ALT 41</t>
  </si>
  <si>
    <t>AMP 247</t>
  </si>
  <si>
    <t>LOS CEREZOS</t>
  </si>
  <si>
    <t>MAURO ARTURO DIAZ GRIFFERO</t>
  </si>
  <si>
    <t>8,640,899-6</t>
  </si>
  <si>
    <t>5-5-*17</t>
  </si>
  <si>
    <t>PE 3589</t>
  </si>
  <si>
    <t>76,459,844-K</t>
  </si>
  <si>
    <t>OBISPO ORREGO</t>
  </si>
  <si>
    <t>46 AL 52</t>
  </si>
  <si>
    <t>3911-001</t>
  </si>
  <si>
    <t>3911-002</t>
  </si>
  <si>
    <t>3911-003</t>
  </si>
  <si>
    <t>3911-009</t>
  </si>
  <si>
    <t>3911-010</t>
  </si>
  <si>
    <t>3911-011</t>
  </si>
  <si>
    <t>3911-012</t>
  </si>
  <si>
    <t>3911-013</t>
  </si>
  <si>
    <t>SIENA DESARROLLOS S.A.</t>
  </si>
  <si>
    <t>76,160,467-8</t>
  </si>
  <si>
    <t>RODRIGO DE ARAYA</t>
  </si>
  <si>
    <t>6539-026</t>
  </si>
  <si>
    <t>6539-027</t>
  </si>
  <si>
    <t>6539-028</t>
  </si>
  <si>
    <t>6539-029</t>
  </si>
  <si>
    <t>40 / 0 / 0</t>
  </si>
  <si>
    <t>INMOBILIARIA DON PEDRO LUCIO SPA</t>
  </si>
  <si>
    <t>JORGE RENCOREST VAN WERSCH</t>
  </si>
  <si>
    <t>PE 273</t>
  </si>
  <si>
    <t>54</t>
  </si>
  <si>
    <t>EQUIP. SERVCIOS - TALLERES</t>
  </si>
  <si>
    <t>GONZALO VIEIRA PAPAPIETRO</t>
  </si>
  <si>
    <t>MATIAS LEAL YAÑEZ</t>
  </si>
  <si>
    <t>009/010/011</t>
  </si>
  <si>
    <t>41 / 0 / 4</t>
  </si>
  <si>
    <t>INMOBILIARIA Y CONSTRUCTRORA DELABASE V S.A.</t>
  </si>
  <si>
    <t>ANDRES ARRIAGADA ROSENBLUM</t>
  </si>
  <si>
    <t>PE 158</t>
  </si>
  <si>
    <t>037/038</t>
  </si>
  <si>
    <t>54 / 3 / 0</t>
  </si>
  <si>
    <t>INMOBILIARIA E INVERSIONES CONDELL SPA</t>
  </si>
  <si>
    <t>RENZO ALVANO TOLOZA / GIACOMO VISONE</t>
  </si>
  <si>
    <t>1561-1563-1567-1577-1581</t>
  </si>
  <si>
    <t>PE 477</t>
  </si>
  <si>
    <t>046</t>
  </si>
  <si>
    <t>EL TORREON S.A.</t>
  </si>
  <si>
    <t>OCTAVIO FERNANDO ANANIAS CARAM</t>
  </si>
  <si>
    <t>SUSANA GONZALEZ DAZA</t>
  </si>
  <si>
    <t>650-C</t>
  </si>
  <si>
    <t>PE 52344</t>
  </si>
  <si>
    <t>JORGE MUÑOZ QUIÑONES</t>
  </si>
  <si>
    <t>FERNANDO GARCIA-HUIDOBRO / ALVARO SCHWEMBER AUGIER</t>
  </si>
  <si>
    <t>PE 14820</t>
  </si>
  <si>
    <t>EQUIP. SERVICIOS - LABORATORIO CLINICO</t>
  </si>
  <si>
    <t>ANNEMARIJKE KATRIEN VAN MEURS VALDERRAMA</t>
  </si>
  <si>
    <t>ANDEREA O'REILLY FUENZALIDA</t>
  </si>
  <si>
    <t>MARCHANT PEREIRA</t>
  </si>
  <si>
    <t>PE 22285</t>
  </si>
  <si>
    <t>PE 23696</t>
  </si>
  <si>
    <t>REG 257</t>
  </si>
  <si>
    <t>51</t>
  </si>
  <si>
    <t>LUIS HUMBERTO VILLEGAS DIAZ / GISELLE MARION ULLOA PLAZA</t>
  </si>
  <si>
    <t>RICARDO CARVAJAL CONTRERAS</t>
  </si>
  <si>
    <t>VIRGINIO ARIAS</t>
  </si>
  <si>
    <t>206</t>
  </si>
  <si>
    <t>EQUIP. COMERCIAL - BODEGA</t>
  </si>
  <si>
    <t>LEONARDO SEPULVEDA NAVARRO</t>
  </si>
  <si>
    <t>DOMINGO FAUSTINO SARMIENTO</t>
  </si>
  <si>
    <t>REG 12</t>
  </si>
  <si>
    <t>POM 139</t>
  </si>
  <si>
    <t>RF 88</t>
  </si>
  <si>
    <t>COMERCIALIZADORA CLUBGALAXY LTDA.</t>
  </si>
  <si>
    <t>ELIZABETH QUEZADA MARTINEZ</t>
  </si>
  <si>
    <t>ESTEBAN MARIN CARVAJAL</t>
  </si>
  <si>
    <t>PE 71</t>
  </si>
  <si>
    <t>GONZALO MARDONES VIVIANI</t>
  </si>
  <si>
    <t>FEDRICO HORACIO AVILA / MARIA JIMENA LOFFREDO</t>
  </si>
  <si>
    <t>ANDRES ACAÑETE DELGADO</t>
  </si>
  <si>
    <t>JOISE MIGUEL CLARO</t>
  </si>
  <si>
    <t>PE 15129</t>
  </si>
  <si>
    <t>GABRIEL RICARDO LEON MORALES MAGLIO</t>
  </si>
  <si>
    <t>CRISTIAN BENJAMIMN MORALES URRUTIA</t>
  </si>
  <si>
    <t>653-A</t>
  </si>
  <si>
    <t>JOSE RICARDO MARIO CHOVAR</t>
  </si>
  <si>
    <t>POM 203</t>
  </si>
  <si>
    <t>019</t>
  </si>
  <si>
    <t>REG 93</t>
  </si>
  <si>
    <t>EQUIP. SERVICIOS - BANCOS</t>
  </si>
  <si>
    <t>JAMES PHILLIPS RODRIGUEZ</t>
  </si>
  <si>
    <t>PE 1209</t>
  </si>
  <si>
    <t>267</t>
  </si>
  <si>
    <t>AMERICO IGNACIO QUILOBRAN POLANCO</t>
  </si>
  <si>
    <t>PIETRO CLANDESTINO VEGA</t>
  </si>
  <si>
    <t>2834-K</t>
  </si>
  <si>
    <t>128</t>
  </si>
  <si>
    <t>1 / 0 /0</t>
  </si>
  <si>
    <t>ANNIETTE YESSOUROUN YESSOUROUR</t>
  </si>
  <si>
    <t>MARCELA CAVADA HERRERA</t>
  </si>
  <si>
    <t>GASTRONOMICA GOLFO DI NAPOLI LTDA.</t>
  </si>
  <si>
    <t>3615-3625</t>
  </si>
  <si>
    <t>EQUIP. COMERCIAL - OFICINAS</t>
  </si>
  <si>
    <t>JAIME PEREDA RUIZ / ROMMY ALQUINTA VENEGAS</t>
  </si>
  <si>
    <t>CARLOS GURTUBAY ILABACA</t>
  </si>
  <si>
    <t>RENZO SEGOVIA MONTENEGRO</t>
  </si>
  <si>
    <t>RF 13</t>
  </si>
  <si>
    <t>860</t>
  </si>
  <si>
    <t>EQUIP. COMERCIAL - CENTRO DE DEPILACION</t>
  </si>
  <si>
    <t>LUIS FELIPE FUENTES VEGA</t>
  </si>
  <si>
    <t>2580 OF 102</t>
  </si>
  <si>
    <t>PE 50</t>
  </si>
  <si>
    <t>MP 301</t>
  </si>
  <si>
    <t>RF 156</t>
  </si>
  <si>
    <t>VERONICA HERNANDEZ RIQUELME</t>
  </si>
  <si>
    <t>CAMIL AGUERRA MARTORELL</t>
  </si>
  <si>
    <t>PE 25496</t>
  </si>
  <si>
    <t>PAMP 56614</t>
  </si>
  <si>
    <t>038</t>
  </si>
  <si>
    <t>KESKE ALEJANDRO MATSUMOTO ESCUDERO</t>
  </si>
  <si>
    <t>WALDO LOBSANG BURGOS ARANEDA</t>
  </si>
  <si>
    <t>PE 24679</t>
  </si>
  <si>
    <t>016/017/018/106/107/108</t>
  </si>
  <si>
    <t xml:space="preserve">79 / 0 / 0 </t>
  </si>
  <si>
    <t>RICARDO ALEGRIA MORA</t>
  </si>
  <si>
    <t>2989 A-B-C-D - 2997-3005</t>
  </si>
  <si>
    <t>EQUIP. EDUCACIONAL</t>
  </si>
  <si>
    <t>INMOBILIAIA ROME LTDA.</t>
  </si>
  <si>
    <t>RICARDO VIERA GUERRA</t>
  </si>
  <si>
    <t>CRESCENTE ERRAZURIZ</t>
  </si>
  <si>
    <t>PE 27552</t>
  </si>
  <si>
    <t>PAMP 28635</t>
  </si>
  <si>
    <t>PE 16694</t>
  </si>
  <si>
    <t>PAMP 21279</t>
  </si>
  <si>
    <t>PAMP 32438</t>
  </si>
  <si>
    <t>20-10-544</t>
  </si>
  <si>
    <t>PE 276</t>
  </si>
  <si>
    <t>RF 159</t>
  </si>
  <si>
    <t>20 / 0 / 0</t>
  </si>
  <si>
    <t>INMOBILIARIA LOS AVELLANOS SPA</t>
  </si>
  <si>
    <t>LOS AVELLANOS</t>
  </si>
  <si>
    <t>PE 456</t>
  </si>
  <si>
    <t>MP230</t>
  </si>
  <si>
    <t>008/009/010</t>
  </si>
  <si>
    <t>50 / 0 / 0</t>
  </si>
  <si>
    <t>INMOBILIARIA MONTE DENALI SPA</t>
  </si>
  <si>
    <t>JAVIER ANDRES SANTORI SALGADO</t>
  </si>
  <si>
    <t>COVENTRY</t>
  </si>
  <si>
    <t>1049-1063-1067</t>
  </si>
  <si>
    <t>PE 248</t>
  </si>
  <si>
    <t>EQUIP. SERVICIOS - CLINICA PSICOTERAPUETICA</t>
  </si>
  <si>
    <t xml:space="preserve">BANCO SANTANDER CHILE </t>
  </si>
  <si>
    <t>FRANCISCO VILLABLANCA ENCINA</t>
  </si>
  <si>
    <t>CAPITAN ORELLA</t>
  </si>
  <si>
    <t>PAMP 8571</t>
  </si>
  <si>
    <t>RF 8571</t>
  </si>
  <si>
    <t>PA 26774</t>
  </si>
  <si>
    <t>PAMP 2790</t>
  </si>
  <si>
    <t>RF 67</t>
  </si>
  <si>
    <t>005/006/009</t>
  </si>
  <si>
    <t>EQUIP. COMERCIAL - RESTAURANT - CENTRO DE EVENTOS</t>
  </si>
  <si>
    <t>INVERSIONES SANTIAGO LTDA.</t>
  </si>
  <si>
    <t>REG 283</t>
  </si>
  <si>
    <t>REG 282</t>
  </si>
  <si>
    <t>REG 284</t>
  </si>
  <si>
    <t>PAMP 88</t>
  </si>
  <si>
    <t>RP 67</t>
  </si>
  <si>
    <t>044/045</t>
  </si>
  <si>
    <t>139 / 0 / 0</t>
  </si>
  <si>
    <t>INMOBILIARIA JOSE DOMINGO CAÑAS S.A.</t>
  </si>
  <si>
    <t>PE 476</t>
  </si>
  <si>
    <t>28-12-185</t>
  </si>
  <si>
    <t>055</t>
  </si>
  <si>
    <t>RICARDO ALEJANDRO VICENS ROSENBUSCH</t>
  </si>
  <si>
    <t>CARLOS DANIEL HADJEZ BERRIOS</t>
  </si>
  <si>
    <t>PE 389</t>
  </si>
  <si>
    <t>29-1015</t>
  </si>
  <si>
    <t>001/002/003/013/014/015/016/035</t>
  </si>
  <si>
    <t>152 / 0 / 0</t>
  </si>
  <si>
    <t>RAUL OJEDA PINO</t>
  </si>
  <si>
    <t>3622-3634-3648-3660 / 3299-3303-3345 / 300</t>
  </si>
  <si>
    <t>HOLANDA / ENRIQUE RICHARDS / BAILEN</t>
  </si>
  <si>
    <t>005/018/021</t>
  </si>
  <si>
    <t>20 - 24</t>
  </si>
  <si>
    <t>990 / 0 / 0 / 760</t>
  </si>
  <si>
    <t>ZANARTU / WILLIAMS REBOLLEDO</t>
  </si>
  <si>
    <t>1222-1300 / 1820</t>
  </si>
  <si>
    <t>558 / 0 / 0 / 431</t>
  </si>
  <si>
    <t>DOCTOR GUILLERMO MANN / WILLIAMS REBOLLEDO</t>
  </si>
  <si>
    <t>1251 / 1800</t>
  </si>
  <si>
    <t>030/031</t>
  </si>
  <si>
    <t>14 - 14</t>
  </si>
  <si>
    <t>161 / 0 / 0 / 177</t>
  </si>
  <si>
    <t>ROBERTO RAU BUSTOS</t>
  </si>
  <si>
    <t>291-315</t>
  </si>
  <si>
    <t>001/031</t>
  </si>
  <si>
    <t>230 / 0 / 0 / 214</t>
  </si>
  <si>
    <t>INVERSIONES ALTO LA REINA LTDA. / LUIS YACHER SCHATZ - CARLOS GONZALEZ RIVEROS</t>
  </si>
  <si>
    <t>INMOBILIARIA ISF XX SPA</t>
  </si>
  <si>
    <t>2075-2099</t>
  </si>
  <si>
    <t>231 / 1 / 0 / 171</t>
  </si>
  <si>
    <t>INMOBILIARIA INGEVEC S.A.</t>
  </si>
  <si>
    <t>FREDERIK BRASS MORENO</t>
  </si>
  <si>
    <t xml:space="preserve">VICUÑA ,MACKENNA </t>
  </si>
  <si>
    <t>1796 LOTE 163L6</t>
  </si>
  <si>
    <t>003/052</t>
  </si>
  <si>
    <t>9 - 14</t>
  </si>
  <si>
    <t>252 / 0 / 0 / 294</t>
  </si>
  <si>
    <t>ADOLFO ELIAS SEBASTIAN HIRMAS HALABI Y OTROS</t>
  </si>
  <si>
    <t>JOSE PEDRO ALESSANDRI / EXEQUIEL FERNANDEZ</t>
  </si>
  <si>
    <t>1363 / 1400-G</t>
  </si>
  <si>
    <t>23 - 23 - 23 - 1</t>
  </si>
  <si>
    <t>1104 - 21 / 0 / 1503</t>
  </si>
  <si>
    <t>001/002/013</t>
  </si>
  <si>
    <t>352 / 172 / 3 / 2538 / REST 31 / CINE 12 / 1270 BIC</t>
  </si>
  <si>
    <t>JOSELIN PABLO GONZALEZ MARTINEZ</t>
  </si>
  <si>
    <t>VICUÑA MACKENA</t>
  </si>
  <si>
    <t>1958-1962-1966</t>
  </si>
  <si>
    <t>16 - 16</t>
  </si>
  <si>
    <t>0 / 1 / 15 / 228</t>
  </si>
  <si>
    <t>EMPRESA DE TRANSPORTE DE PASAJEROS METRO S.A.</t>
  </si>
  <si>
    <t>JORGE RAMIREZ RUZ</t>
  </si>
  <si>
    <t>IRARRAZAVAL / PEDRO DE VALDIVIA</t>
  </si>
  <si>
    <t>2417-2499 / 3451 AL 3499</t>
  </si>
  <si>
    <t>76,495,235-9</t>
  </si>
  <si>
    <t>20 DEPTOS - 20 ESTAC - 3 ESTAC</t>
  </si>
  <si>
    <t>64 DEPTOS - 60 ESTAC - 55 BOD - 9 ESTAC+BOD</t>
  </si>
  <si>
    <t>64 ESTAC - 57 BOD - 43 ESTAC - 7 ESTAC+BOD</t>
  </si>
  <si>
    <t>76,778,280-2</t>
  </si>
  <si>
    <t>SEMINARIO / SAN EUGENIO</t>
  </si>
  <si>
    <t>1617 / 840</t>
  </si>
  <si>
    <t>84 DEPTOS - 60 ESTAC - 71 BOD - 13 ESTAC+BOD</t>
  </si>
  <si>
    <t>173 ESTAC - 86 ESTAC - 22 BOD - 55 ESTAC+BOD</t>
  </si>
  <si>
    <t>INMOBILIARIA DEFRAGA S.A.</t>
  </si>
  <si>
    <t>96,720,200-2</t>
  </si>
  <si>
    <t>PEDRO DE OÑA</t>
  </si>
  <si>
    <t>2829-001</t>
  </si>
  <si>
    <t>2829-003</t>
  </si>
  <si>
    <t>021-</t>
  </si>
  <si>
    <t>031-</t>
  </si>
  <si>
    <t>INMOBILIARIA E INVERSIONES EDUARDO CASTILLO VELASCO SPA</t>
  </si>
  <si>
    <t>76,743,843-5</t>
  </si>
  <si>
    <t>5150-035</t>
  </si>
  <si>
    <t>5150-036</t>
  </si>
  <si>
    <t>5150-037</t>
  </si>
  <si>
    <t>5150-038</t>
  </si>
  <si>
    <t>5150-039</t>
  </si>
  <si>
    <t>5150-040</t>
  </si>
  <si>
    <t>5150-041</t>
  </si>
  <si>
    <t>5150-019</t>
  </si>
  <si>
    <t>5150-020</t>
  </si>
  <si>
    <t>5150-021</t>
  </si>
  <si>
    <t>PONTIFICIA UNIVERSIDAD CATOLICA DE CHILE</t>
  </si>
  <si>
    <t>81,698,900-0</t>
  </si>
  <si>
    <t>40-049</t>
  </si>
  <si>
    <t>40-050</t>
  </si>
  <si>
    <t>INMOBILIARIA SIERRA NEVADA LTDA.</t>
  </si>
  <si>
    <t>89,838,200-1</t>
  </si>
  <si>
    <t>6618-001</t>
  </si>
  <si>
    <t>INMOBILIARIA PRO 9 SPA</t>
  </si>
  <si>
    <t>76,827,229-8</t>
  </si>
  <si>
    <t>6335-008</t>
  </si>
  <si>
    <t>6335-016</t>
  </si>
  <si>
    <t>SERGIO IGNACIO BRIONES SALAZAR</t>
  </si>
  <si>
    <t>18,169,135-2</t>
  </si>
  <si>
    <t>JUAN RODRIGUEZ ACEVEDO</t>
  </si>
  <si>
    <t>CHILE ESPAÑA</t>
  </si>
  <si>
    <t>016/017/018</t>
  </si>
  <si>
    <t>INMOBILIARIA MPC SIMON BOLIVAR SPA</t>
  </si>
  <si>
    <t>76,817,984-0</t>
  </si>
  <si>
    <t>SEBASTIAN SQUELLA CORREA</t>
  </si>
  <si>
    <t>ELEODORO FLORES</t>
  </si>
  <si>
    <t>001/002/017/018</t>
  </si>
  <si>
    <t>INMOBILIARIA PEBAL LTDA.</t>
  </si>
  <si>
    <t>79,755,530-4</t>
  </si>
  <si>
    <t>FERNANDEZ CONCHA</t>
  </si>
  <si>
    <t>INMOBILIARIA ALTURA LTDA-</t>
  </si>
  <si>
    <t>77,493,070-1</t>
  </si>
  <si>
    <t>POM 150</t>
  </si>
  <si>
    <t>037</t>
  </si>
  <si>
    <t>14,681,974-5</t>
  </si>
  <si>
    <t>POM 151</t>
  </si>
  <si>
    <t>PE 32569</t>
  </si>
  <si>
    <t>REG 13</t>
  </si>
  <si>
    <t>JOSE DANIEL TORRES VALDEBENITO</t>
  </si>
  <si>
    <t>13,047,874-3</t>
  </si>
  <si>
    <t>POM 319</t>
  </si>
  <si>
    <t>PE 52789</t>
  </si>
  <si>
    <t>TREG 41</t>
  </si>
  <si>
    <t>SUCESION BARAJA MARTINEZ Y OTROS</t>
  </si>
  <si>
    <t>POM 138</t>
  </si>
  <si>
    <t>PAMP 25346</t>
  </si>
  <si>
    <t>EQUIP. SERVICIOS - OFICINA - BODEGA</t>
  </si>
  <si>
    <t>COMERCIAL ORTIZ Y ALONSO S.A.</t>
  </si>
  <si>
    <t>96,506,550-4</t>
  </si>
  <si>
    <t>PE 67883</t>
  </si>
  <si>
    <t>PAMP 77</t>
  </si>
  <si>
    <t>054</t>
  </si>
  <si>
    <t>EQUIP. SERVICIOS - CONSULTAS - TALLERES PARA MENORES</t>
  </si>
  <si>
    <t>13,066,428-8</t>
  </si>
  <si>
    <t>POM 246</t>
  </si>
  <si>
    <t>10,966,975-K</t>
  </si>
  <si>
    <t>PALT 53</t>
  </si>
  <si>
    <t>10,671,710-9</t>
  </si>
  <si>
    <t>POM 324</t>
  </si>
  <si>
    <t>PE 60595</t>
  </si>
  <si>
    <t>RF 53</t>
  </si>
  <si>
    <t>REG 55</t>
  </si>
  <si>
    <t>POM 267</t>
  </si>
  <si>
    <t>RP 66</t>
  </si>
  <si>
    <t>NATACHA BRAVO MUÑOZ</t>
  </si>
  <si>
    <t>5,718,118-4</t>
  </si>
  <si>
    <t>PE 38424</t>
  </si>
  <si>
    <t>10,923,869-4</t>
  </si>
  <si>
    <t>POM 85</t>
  </si>
  <si>
    <t>CONTRAMAESTRE MICALVI</t>
  </si>
  <si>
    <t>81,466,400-7</t>
  </si>
  <si>
    <t>POM 160</t>
  </si>
  <si>
    <t>PAMP 22</t>
  </si>
  <si>
    <t>76,217,677-7</t>
  </si>
  <si>
    <t>CAMPOAMOR</t>
  </si>
  <si>
    <t>PASAJE CHILE ESPAÑA</t>
  </si>
  <si>
    <t>538-006</t>
  </si>
  <si>
    <t>538-007</t>
  </si>
  <si>
    <t>538-008</t>
  </si>
  <si>
    <t>538-072</t>
  </si>
  <si>
    <t>538-073</t>
  </si>
  <si>
    <t>PENTA VIDA COMPAÑÍA DE SEGUROS DE VIDA S.A.</t>
  </si>
  <si>
    <t>96,812,960-0</t>
  </si>
  <si>
    <t>FRANCISCO DE VILLAGRA</t>
  </si>
  <si>
    <t>161 B</t>
  </si>
  <si>
    <t>161 C</t>
  </si>
  <si>
    <t>161 D</t>
  </si>
  <si>
    <t>161 E</t>
  </si>
  <si>
    <t>161 F</t>
  </si>
  <si>
    <t>161 G</t>
  </si>
  <si>
    <t>161 H</t>
  </si>
  <si>
    <t>161 I</t>
  </si>
  <si>
    <t>161 J</t>
  </si>
  <si>
    <t>161 K</t>
  </si>
  <si>
    <t>161 L</t>
  </si>
  <si>
    <t>161 M</t>
  </si>
  <si>
    <t>161 N</t>
  </si>
  <si>
    <t>161 O</t>
  </si>
  <si>
    <t>161 P</t>
  </si>
  <si>
    <t>171 A</t>
  </si>
  <si>
    <t>171 B</t>
  </si>
  <si>
    <t>3966-032</t>
  </si>
  <si>
    <t>3966-016</t>
  </si>
  <si>
    <t>3966-017</t>
  </si>
  <si>
    <t>3966-018</t>
  </si>
  <si>
    <t>3966-019</t>
  </si>
  <si>
    <t>3966-020</t>
  </si>
  <si>
    <t>3966-021</t>
  </si>
  <si>
    <t>3966-022</t>
  </si>
  <si>
    <t>3966-023</t>
  </si>
  <si>
    <t>3966-024</t>
  </si>
  <si>
    <t>3966-025</t>
  </si>
  <si>
    <t>3966-026</t>
  </si>
  <si>
    <t>3966-027</t>
  </si>
  <si>
    <t>3966-028</t>
  </si>
  <si>
    <t>3966-029</t>
  </si>
  <si>
    <t>3966-030</t>
  </si>
  <si>
    <t>3966-031</t>
  </si>
  <si>
    <t>3966-033</t>
  </si>
  <si>
    <t>3966-122</t>
  </si>
  <si>
    <t>1027-013</t>
  </si>
  <si>
    <t>1027-028</t>
  </si>
  <si>
    <t>1027-014</t>
  </si>
  <si>
    <t>1027-015</t>
  </si>
  <si>
    <t>1027-016</t>
  </si>
  <si>
    <t>AVSA LOS ALERCES SPA</t>
  </si>
  <si>
    <t>76,800,078-6</t>
  </si>
  <si>
    <t>NELSON</t>
  </si>
  <si>
    <t>6523-006</t>
  </si>
  <si>
    <t>6523-007</t>
  </si>
  <si>
    <t>6523-008</t>
  </si>
  <si>
    <t>6523-009</t>
  </si>
  <si>
    <t>METRO S.A.</t>
  </si>
  <si>
    <t>61,219,000-3</t>
  </si>
  <si>
    <t>3971-016</t>
  </si>
  <si>
    <t>AVSA ZAÑARTU SPA</t>
  </si>
  <si>
    <t>76,800,072-7</t>
  </si>
  <si>
    <t>6612-004</t>
  </si>
  <si>
    <t>6612-005</t>
  </si>
  <si>
    <t>INMOBILIARIA RODRIGO DE ARAYA 2018 S.A.</t>
  </si>
  <si>
    <t>76,808,076-3</t>
  </si>
  <si>
    <t xml:space="preserve">JOSE JOAQUIN DE MORA </t>
  </si>
  <si>
    <t>6613-008</t>
  </si>
  <si>
    <t>6613-009</t>
  </si>
  <si>
    <t>76,783,253-2</t>
  </si>
  <si>
    <t>5469-028</t>
  </si>
  <si>
    <t>5469-029</t>
  </si>
  <si>
    <t>76,522,417-9</t>
  </si>
  <si>
    <t xml:space="preserve">GENERAL BUSTAMANTE </t>
  </si>
  <si>
    <t>O81</t>
  </si>
  <si>
    <t>2829-018</t>
  </si>
  <si>
    <t>2829-026</t>
  </si>
  <si>
    <t>RESTAURANT MR QIU LTDA.</t>
  </si>
  <si>
    <t>76,612,335-K</t>
  </si>
  <si>
    <t>CLINICA VETERINARIA LOS QUILLAYES SPA</t>
  </si>
  <si>
    <t>76,671,731-4</t>
  </si>
  <si>
    <t>SIBELLA MENESES WLACH</t>
  </si>
  <si>
    <t>8,31 - 22,21</t>
  </si>
  <si>
    <t>LA CASA DE MI MASCOTA SPA</t>
  </si>
  <si>
    <t>76,872,827-5</t>
  </si>
  <si>
    <t>FELIPE VON DER FORST ATEAGA</t>
  </si>
  <si>
    <t>045/046/047/048/049</t>
  </si>
  <si>
    <t>SENCORP DESARROLLO INMOBILIARIA S.A.</t>
  </si>
  <si>
    <t>79,977,880-7</t>
  </si>
  <si>
    <t>CARLOS HADJEZ MENDEZ</t>
  </si>
  <si>
    <t>LIBERTE SPA</t>
  </si>
  <si>
    <t>76,505,371-4</t>
  </si>
  <si>
    <t>GUILLERMO PAZ MONTES</t>
  </si>
  <si>
    <t>ABSALON ESPINOZA INMOBILIARIA LTDA</t>
  </si>
  <si>
    <t>37 DEPTOS - 35 ESTAC - 26 BOD - 11 ESTAC+BOD</t>
  </si>
  <si>
    <t>EQUIP. SERVICIOS - OFICINAS - COMERCIO</t>
  </si>
  <si>
    <t>17 - 17 - 18 - 18</t>
  </si>
  <si>
    <t>656 / 0 / 0 / 378</t>
  </si>
  <si>
    <t>INVERSIONES EL ROBLE S.A. / INMOBILIARIA LA CONFIANZA SOCIEDA LTDA.</t>
  </si>
  <si>
    <t>IRMA VICUÑA MARIN</t>
  </si>
  <si>
    <t>SAN EUGENIO</t>
  </si>
  <si>
    <t>1445-1501 (LOTE B - C)</t>
  </si>
  <si>
    <t>001/013/014/015</t>
  </si>
  <si>
    <t>160 / 0 / 0 / 185</t>
  </si>
  <si>
    <t>INVERSIONES HUEYUSCA S.A.</t>
  </si>
  <si>
    <t>KARIN GAJARDO LUHRMANN</t>
  </si>
  <si>
    <t>LOS ALERCES / CASTILLO URIZAR</t>
  </si>
  <si>
    <t>2313  / 1840-1850-1858</t>
  </si>
  <si>
    <t>048/049/050/051</t>
  </si>
  <si>
    <t>130 / 0 / 0 / 90</t>
  </si>
  <si>
    <t>INMOBILIARIA NUCLEO MACKENNA S.A.</t>
  </si>
  <si>
    <t>MIGUEL ALEMPARTE LYON</t>
  </si>
  <si>
    <t>2520-2530-2544-2560</t>
  </si>
  <si>
    <t>001/002/003/004/005/006/014/015/028</t>
  </si>
  <si>
    <t>200 / 5 / 0 / 229</t>
  </si>
  <si>
    <t>SILVANA BUHOLZER RIVERA Y OTROS</t>
  </si>
  <si>
    <t>PEDRO DE VALDIVIA / LOS AVELLANOS</t>
  </si>
  <si>
    <t>5414-5446 / 2531-2543-2553-2557-2591-2597-2605</t>
  </si>
  <si>
    <t>022/023/024/025</t>
  </si>
  <si>
    <t>102 / 5 / 0 / 69</t>
  </si>
  <si>
    <t>INMOBILIARIA SANTIAGO UNO SPA</t>
  </si>
  <si>
    <t>SERGIO PEREIRA ROJSA / FRANCISCO BASCUÑAN WALKER</t>
  </si>
  <si>
    <t>1938-1968-1970-1978</t>
  </si>
  <si>
    <t>MARIA NGELICA DURAN DOLLENZ</t>
  </si>
  <si>
    <t>5,166,014-5</t>
  </si>
  <si>
    <t>POM 182</t>
  </si>
  <si>
    <t>PE 52</t>
  </si>
  <si>
    <t>EQUIP. EDUCACIONAL - COLEGIO</t>
  </si>
  <si>
    <t xml:space="preserve">CONGREGACION HIJAS DE LA DIVINA PASTORA </t>
  </si>
  <si>
    <t>70,357,600-1</t>
  </si>
  <si>
    <t>PAMP 41</t>
  </si>
  <si>
    <t xml:space="preserve">PE 16742 </t>
  </si>
  <si>
    <t>PÉ 72858</t>
  </si>
  <si>
    <t>PE 20</t>
  </si>
  <si>
    <t>PE 86</t>
  </si>
  <si>
    <t>RF 30</t>
  </si>
  <si>
    <t>REG 4</t>
  </si>
  <si>
    <t>PE 9</t>
  </si>
  <si>
    <t>POM 567</t>
  </si>
  <si>
    <t>RF 145</t>
  </si>
  <si>
    <t>001/002/003/004</t>
  </si>
  <si>
    <t>INMOBILIARIA TRINITARIAS LTDA.</t>
  </si>
  <si>
    <t>76,117,554-8</t>
  </si>
  <si>
    <t>PE 397</t>
  </si>
  <si>
    <t>MP 163</t>
  </si>
  <si>
    <t>MP 11</t>
  </si>
  <si>
    <t>795-A</t>
  </si>
  <si>
    <t>JUAN IBARRA BARAHONA</t>
  </si>
  <si>
    <t>7,932,159-1</t>
  </si>
  <si>
    <t>POM 338</t>
  </si>
  <si>
    <t>PE 17475</t>
  </si>
  <si>
    <t>AMP 73</t>
  </si>
  <si>
    <t>24-54-92</t>
  </si>
  <si>
    <t>POM 300</t>
  </si>
  <si>
    <t>LO ENCALADA</t>
  </si>
  <si>
    <t>INMOBILIARIA CAMPO BASE SPA</t>
  </si>
  <si>
    <t>756,410,224-K</t>
  </si>
  <si>
    <t>ALT 304</t>
  </si>
  <si>
    <t>REG 337</t>
  </si>
  <si>
    <t>TEXTILES PANTER LTDA Y OTRA / SEMINARIO PONTIFICIO DE SANTIAGO Y OTRA</t>
  </si>
  <si>
    <t>88,040,000-1 / 88,876,100-9</t>
  </si>
  <si>
    <t>POM 158</t>
  </si>
  <si>
    <t>MAITE EDURNE LAYUNO RODRIGUEZ</t>
  </si>
  <si>
    <t>7,746,570-7</t>
  </si>
  <si>
    <t>POM 159</t>
  </si>
  <si>
    <t>JOSE MANUEL INFANTE</t>
  </si>
  <si>
    <t>BANCO DE CREDITO E INVERSIONES</t>
  </si>
  <si>
    <t>97,006,000-6</t>
  </si>
  <si>
    <t>PE 250</t>
  </si>
  <si>
    <t>MP 345</t>
  </si>
  <si>
    <t>INMOBILIARIA ROME LTDA.</t>
  </si>
  <si>
    <t>96,908,560-7</t>
  </si>
  <si>
    <t>POM 193</t>
  </si>
  <si>
    <t>INVERSIONES QUILLANTU LTDA.</t>
  </si>
  <si>
    <t>76,444,912-6</t>
  </si>
  <si>
    <t>POM 250</t>
  </si>
  <si>
    <t>PE 24644</t>
  </si>
  <si>
    <t>EQUIP. SERVICIOS - BODEGA</t>
  </si>
  <si>
    <t>77,196,980-1</t>
  </si>
  <si>
    <t>POM 176</t>
  </si>
  <si>
    <t>PE 139</t>
  </si>
  <si>
    <t>MP 230</t>
  </si>
  <si>
    <t>MP 194</t>
  </si>
  <si>
    <t>7,287,367-K</t>
  </si>
  <si>
    <t>POM 177</t>
  </si>
  <si>
    <t>PAMP 73</t>
  </si>
  <si>
    <t>PAMP 300</t>
  </si>
  <si>
    <t>O71</t>
  </si>
  <si>
    <t>JUAN APARICIO LECAROS ORTIZ</t>
  </si>
  <si>
    <t>8,003,682-5</t>
  </si>
  <si>
    <t>POM 34</t>
  </si>
  <si>
    <t>PE 26</t>
  </si>
  <si>
    <t>RF 148</t>
  </si>
  <si>
    <t>018/019/020/021/036/037/038/039</t>
  </si>
  <si>
    <t>96,787,990-8</t>
  </si>
  <si>
    <t>MP 121</t>
  </si>
  <si>
    <t>RESTAURANT QIXIONG DU E.I.R.L.</t>
  </si>
  <si>
    <t>76,076,899-5</t>
  </si>
  <si>
    <t>PAMP 103</t>
  </si>
  <si>
    <t>CECILIA GALLEGOS MONTANDON</t>
  </si>
  <si>
    <t>MARIA ANGELICA CUEVAS MERINO</t>
  </si>
  <si>
    <t>038/039</t>
  </si>
  <si>
    <t>35 / 0 / 0</t>
  </si>
  <si>
    <t>INMOBILIARIA COVARRUBIAS LTDA.</t>
  </si>
  <si>
    <t>ANTONIO MORA VARGAS</t>
  </si>
  <si>
    <t>594-610</t>
  </si>
  <si>
    <t>PE 151</t>
  </si>
  <si>
    <t>EQUIP. SERVICIOS - PROFESIONALES - OFICINAS</t>
  </si>
  <si>
    <t>INVERSIONES KURASZ LTDA.</t>
  </si>
  <si>
    <t>MATRIAS LIBERONA AGURTO</t>
  </si>
  <si>
    <t>PE 46581</t>
  </si>
  <si>
    <t>083</t>
  </si>
  <si>
    <t>BANCO INTERNACIONAL</t>
  </si>
  <si>
    <t>671 LC 2</t>
  </si>
  <si>
    <t>PE40</t>
  </si>
  <si>
    <t>RF 139</t>
  </si>
  <si>
    <t>071</t>
  </si>
  <si>
    <t>ERIKA FERNANDEZ CAMARA / ANDRES RICARDO SCHUSCHNY</t>
  </si>
  <si>
    <t>REG 108</t>
  </si>
  <si>
    <t>007/008/053/054/055/056/057/058/059/060</t>
  </si>
  <si>
    <t>148 / 0 / 0</t>
  </si>
  <si>
    <t>INMBILIARIA CAPITAN ORELLA SPA</t>
  </si>
  <si>
    <t>JUAN MANUEL LABRA GONZALEZ</t>
  </si>
  <si>
    <t>PE 468</t>
  </si>
  <si>
    <t>EDUARDO JAVIER KUTSCHER WACH</t>
  </si>
  <si>
    <t>DOLLYS SANTOS COLLAO</t>
  </si>
  <si>
    <t>LOS TRES ANTONIOS</t>
  </si>
  <si>
    <t>PE 27977</t>
  </si>
  <si>
    <t>010/020/021</t>
  </si>
  <si>
    <t>2 / 1 / 0</t>
  </si>
  <si>
    <t>MARIA ANGELICA ROSTION ALLEL</t>
  </si>
  <si>
    <t>ANDRES LEON ROJAS</t>
  </si>
  <si>
    <t>EQUIP. EDUCACIONAL - COLEGIO ED BASICA</t>
  </si>
  <si>
    <t>INMBILIARIA POZA DE LAS PERDICES LTDA</t>
  </si>
  <si>
    <t>POM 6</t>
  </si>
  <si>
    <t>SEGUROS DE VIDA CONSORCIO NACIONAL DE SEGUROS S.A.</t>
  </si>
  <si>
    <t>ENRIQUE HORMANN RADDATZ</t>
  </si>
  <si>
    <t>PE 34</t>
  </si>
  <si>
    <t>RF 169</t>
  </si>
  <si>
    <t>EQUIP. SERVICIOS - PROFESIONALES - SALUD MENTAL</t>
  </si>
  <si>
    <t>PE 2860</t>
  </si>
  <si>
    <t>PAMP 24</t>
  </si>
  <si>
    <t>RF 37</t>
  </si>
  <si>
    <t>PAMP 16</t>
  </si>
  <si>
    <t>RF 787</t>
  </si>
  <si>
    <t>PABLO FERNANDEZ TORRES</t>
  </si>
  <si>
    <t>JOSE CID OLGUIN TREJO</t>
  </si>
  <si>
    <t>MANUEL JOSE RADRIGAN ARAYA</t>
  </si>
  <si>
    <t>EDUARDO DONOSO</t>
  </si>
  <si>
    <t>PAMP 232</t>
  </si>
  <si>
    <t>PE 45299</t>
  </si>
  <si>
    <t>RE S/N</t>
  </si>
  <si>
    <t>PAMP 231</t>
  </si>
  <si>
    <t>REG 106</t>
  </si>
  <si>
    <t>JOSE ARTURO NEIRA QUIROGA</t>
  </si>
  <si>
    <t>JAIME GALLEGUILLOS GOMEZ</t>
  </si>
  <si>
    <t>LEON WEINSTEIN</t>
  </si>
  <si>
    <t>PE 10601</t>
  </si>
  <si>
    <t>REG 1351</t>
  </si>
  <si>
    <t>MARIA SOLEDAD GALAN GALLAGUER Y OTROS</t>
  </si>
  <si>
    <t>FRANCISCO CHAVEZ ALVAREZ</t>
  </si>
  <si>
    <t>PE 52776</t>
  </si>
  <si>
    <t>PAMP 6</t>
  </si>
  <si>
    <t>POM 39</t>
  </si>
  <si>
    <t>PAMP 128</t>
  </si>
  <si>
    <t>PTRA 124</t>
  </si>
  <si>
    <t>RF 115</t>
  </si>
  <si>
    <t>COMPAÑÍA DE SEGIUROS VIDA CORP</t>
  </si>
  <si>
    <t>RF 19</t>
  </si>
  <si>
    <t>POM 74</t>
  </si>
  <si>
    <t>017/018/019</t>
  </si>
  <si>
    <t>45 / 0 / 0</t>
  </si>
  <si>
    <t>FRABCISCO IZQUIERDO ETCHEBARNE</t>
  </si>
  <si>
    <t>4862-4870-4884</t>
  </si>
  <si>
    <t>PE 344</t>
  </si>
  <si>
    <t>005/006/007/022/023/024</t>
  </si>
  <si>
    <t>67 / 0 / 0</t>
  </si>
  <si>
    <t>INMOBILIARIA SUCRE S.A.</t>
  </si>
  <si>
    <t>CARLOS MARDONES SANTISTEVAN</t>
  </si>
  <si>
    <t>SUCRE / EDUARDO LLANOS</t>
  </si>
  <si>
    <t>2362-2388-2394 / 24-25-26</t>
  </si>
  <si>
    <t>MP 54</t>
  </si>
  <si>
    <t>PE 137</t>
  </si>
  <si>
    <t>041</t>
  </si>
  <si>
    <t>7 = 7</t>
  </si>
  <si>
    <t>112 / 0 / 0</t>
  </si>
  <si>
    <t>INMOBILIARIA ALONSO DE ERCILLA S.A.</t>
  </si>
  <si>
    <t>JAIME TAGLE SALAS</t>
  </si>
  <si>
    <t>ALONSO DE ERCILLA</t>
  </si>
  <si>
    <t>PE 348</t>
  </si>
  <si>
    <t>E MOLINA MOREL INMOBILIARIA LTDA.</t>
  </si>
  <si>
    <t>LUIS EUGENIO MOLINA VILLASECA</t>
  </si>
  <si>
    <t>MP 300</t>
  </si>
  <si>
    <t>043/044/045</t>
  </si>
  <si>
    <t>72 / 0 / 0</t>
  </si>
  <si>
    <t>INMOBILIARIA ICOM SUAREZ MUJICA SPA</t>
  </si>
  <si>
    <t>PATRICIO MORELLI URRUTIA</t>
  </si>
  <si>
    <t>2871-2889-2897</t>
  </si>
  <si>
    <t>FELIPE GONZALEZ HEVIA</t>
  </si>
  <si>
    <t>1132-1166 LC 3012</t>
  </si>
  <si>
    <t>001/002/013/014/067</t>
  </si>
  <si>
    <t>INMOBILIARIA PATAGONIA S.A.</t>
  </si>
  <si>
    <t>MARIO ANTONIO RIVEROS LONBOS</t>
  </si>
  <si>
    <t>EXEQUIEL FERNANDEZ / LAS ENCINAS</t>
  </si>
  <si>
    <t>1502 / 3041</t>
  </si>
  <si>
    <t>PE 169</t>
  </si>
  <si>
    <t>MP 115</t>
  </si>
  <si>
    <t>004/005/006/007/008/009</t>
  </si>
  <si>
    <t>115 / 0 / 0</t>
  </si>
  <si>
    <t>INMOBILIARIA TEGUALDA SPA</t>
  </si>
  <si>
    <t>CRISTIAN ARAVENA LEPE</t>
  </si>
  <si>
    <t>TEGUALDA</t>
  </si>
  <si>
    <t>PE 266</t>
  </si>
  <si>
    <t>65</t>
  </si>
  <si>
    <t xml:space="preserve">138 / 4 / 0 </t>
  </si>
  <si>
    <t>INMOBILIARIA SANTA CRUZ S.A.</t>
  </si>
  <si>
    <t>ANDRES SANDOVAL ESPINOSA</t>
  </si>
  <si>
    <t>PE 146</t>
  </si>
  <si>
    <t>PEQUEÑA SONRISA SPA</t>
  </si>
  <si>
    <t>MARIO MEDINA FIGUEROA</t>
  </si>
  <si>
    <t>PE 35888</t>
  </si>
  <si>
    <t>PAMP 111</t>
  </si>
  <si>
    <t>PAMP 214</t>
  </si>
  <si>
    <t>SANDRA ELIZABETH VILLALOBOS SEPULVEDA</t>
  </si>
  <si>
    <t>PATRICIO AVILES ARCE</t>
  </si>
  <si>
    <t>PE 15</t>
  </si>
  <si>
    <t>RF 2</t>
  </si>
  <si>
    <t>90 - 140</t>
  </si>
  <si>
    <t>PATRICIO LAGOS PANDO</t>
  </si>
  <si>
    <t>ISIDORA TUDELA RIVERA</t>
  </si>
  <si>
    <t>PEDRO LOBOS</t>
  </si>
  <si>
    <t>183</t>
  </si>
  <si>
    <t>DANIEL SOTO CASTRO</t>
  </si>
  <si>
    <t>TAMARA OLIVEIRA ALARCON</t>
  </si>
  <si>
    <t>5447-A</t>
  </si>
  <si>
    <t>PE 10</t>
  </si>
  <si>
    <t>RF 66</t>
  </si>
  <si>
    <t>PREG 1488</t>
  </si>
  <si>
    <t>013/014/015/027/028/029/030/031/032/033/034</t>
  </si>
  <si>
    <t>5 , 5</t>
  </si>
  <si>
    <t>99 / 7 / 0</t>
  </si>
  <si>
    <t>INMOBILIARIA ELOISA SPA</t>
  </si>
  <si>
    <t>VICTOR VILLANUEVA CACERES</t>
  </si>
  <si>
    <t>ALCALDE JORGE MONCKEBERG / OTTAWA / LOS CEREZOS</t>
  </si>
  <si>
    <t>135-153-171 / 4330-4356-4364-4384-4398 / 120-135-146</t>
  </si>
  <si>
    <t>64</t>
  </si>
  <si>
    <t>MARIA JOSE ALJARO PRADO / FERNANDO ALJARO PRADO / JOSE ALJARO PRADO</t>
  </si>
  <si>
    <t>ROSA LETELIER SAAVEDRA</t>
  </si>
  <si>
    <t>PE 50779</t>
  </si>
  <si>
    <t>FLESAN S.A.</t>
  </si>
  <si>
    <t>JOSE BUSTOS HENRIQUEZ</t>
  </si>
  <si>
    <t>PE 17081</t>
  </si>
  <si>
    <t>PE 19991</t>
  </si>
  <si>
    <t>PE 36396</t>
  </si>
  <si>
    <t>PE 44214</t>
  </si>
  <si>
    <t>PE 54264</t>
  </si>
  <si>
    <t>PE 57303</t>
  </si>
  <si>
    <t>PE 73278</t>
  </si>
  <si>
    <t>PE 96</t>
  </si>
  <si>
    <t>PE 72</t>
  </si>
  <si>
    <t>PE 104</t>
  </si>
  <si>
    <t>PE 77</t>
  </si>
  <si>
    <t>RF 142</t>
  </si>
  <si>
    <t>PAMP 13</t>
  </si>
  <si>
    <t>RF 507</t>
  </si>
  <si>
    <t>POM 155</t>
  </si>
  <si>
    <t>RF 217</t>
  </si>
  <si>
    <t>102</t>
  </si>
  <si>
    <t>ANTONIO HAYE SCHMITT</t>
  </si>
  <si>
    <t>MANUEL IGNACIO NOVOA TONDA</t>
  </si>
  <si>
    <t>MATTA ORIENTE</t>
  </si>
  <si>
    <t>REG 356</t>
  </si>
  <si>
    <t>8 / 0 / 0</t>
  </si>
  <si>
    <t>INVERSIONES GRAN CAPITAL S.A.</t>
  </si>
  <si>
    <t>RICARDO FRANULIC MORAGA</t>
  </si>
  <si>
    <t>ALCALDE JORGE MONCKEBERG</t>
  </si>
  <si>
    <t>119</t>
  </si>
  <si>
    <t>CHRISTIAN GONTHIER NORAMBUENA / VIVIANA AVENDAÑO VEAS</t>
  </si>
  <si>
    <t>EDGARDO DANIEL ESTRADA CARDENAS</t>
  </si>
  <si>
    <t>PE 14865</t>
  </si>
  <si>
    <t>PAMP 60933</t>
  </si>
  <si>
    <t>REG 375</t>
  </si>
  <si>
    <t>011/012/026</t>
  </si>
  <si>
    <t>39 / 0 / 0</t>
  </si>
  <si>
    <t>INMOBILIARIA HAMBURGO CINCO LTDA.</t>
  </si>
  <si>
    <t>ECHEÑIQUE / HAMBURGO</t>
  </si>
  <si>
    <t>51714-5181 / 840-860</t>
  </si>
  <si>
    <t>PE 286</t>
  </si>
  <si>
    <t>011/013/014/015/016</t>
  </si>
  <si>
    <t>65 / 0 / 0</t>
  </si>
  <si>
    <t>INMOBILIARIA SAN JUAN DE LUZ CINCO LTDA.</t>
  </si>
  <si>
    <t>PE 312</t>
  </si>
  <si>
    <t>178</t>
  </si>
  <si>
    <t>ANTONIO CABRERA STEPKE</t>
  </si>
  <si>
    <t>MARIO ROJAS ESPINOZA</t>
  </si>
  <si>
    <t>5621-A</t>
  </si>
  <si>
    <t>PE 73</t>
  </si>
  <si>
    <t>020/021/022</t>
  </si>
  <si>
    <t>VIVIENDA - EQUIP. SERVICIOS - OFICINAS</t>
  </si>
  <si>
    <t>27 / 0 / 4</t>
  </si>
  <si>
    <t>INMOBILIARIA DUBLE ALMEYDA SPA</t>
  </si>
  <si>
    <t>CORNELIO SAAVEDRA URIARTE</t>
  </si>
  <si>
    <t>SANTA JULIA / DUBLE ALMEYDA</t>
  </si>
  <si>
    <t>120-130 / 3826</t>
  </si>
  <si>
    <t>028</t>
  </si>
  <si>
    <t>AURA VICTORIA BERRENECHEA DIVINETZ</t>
  </si>
  <si>
    <t>CRISTOBAL HERNANDEZ RUFS</t>
  </si>
  <si>
    <t>PE 14364</t>
  </si>
  <si>
    <t>PAMP 29428</t>
  </si>
  <si>
    <t>RF 153</t>
  </si>
  <si>
    <t>ALBERTO SORDO SOLARI</t>
  </si>
  <si>
    <t>PE 1052</t>
  </si>
  <si>
    <t>REG 242</t>
  </si>
  <si>
    <t>010/011/0121/014/015/017/093</t>
  </si>
  <si>
    <t>124 / 0 / 0</t>
  </si>
  <si>
    <t>INMOBILIARIA DIAGONAL ORIENTE SPA</t>
  </si>
  <si>
    <t>REGINA PACIS / SENADOR JAIME GUZMAN</t>
  </si>
  <si>
    <t>791-795 / 3309-3355-3371-3381</t>
  </si>
  <si>
    <t>001 AL 194</t>
  </si>
  <si>
    <t>BLOCK 51 CONJUNTO HABITACIONAL VILLA OLIMPICA</t>
  </si>
  <si>
    <t>THANIA MORALES ROJAS</t>
  </si>
  <si>
    <t>SALVADOR</t>
  </si>
  <si>
    <t>PE 50804</t>
  </si>
  <si>
    <t>32 / 0 / 0</t>
  </si>
  <si>
    <t>BLOCK 42 CONJUNTO HABITACIONAL VILLA OLIMPICA</t>
  </si>
  <si>
    <t>SOCRATES</t>
  </si>
  <si>
    <t>PE 50803</t>
  </si>
  <si>
    <t>CASA DE ACOGIDA</t>
  </si>
  <si>
    <t>INMOBILIARIA E INVERSIONES RIO CLARO S.A.</t>
  </si>
  <si>
    <t>MARIA ISABEL VIDELA LESLIE</t>
  </si>
  <si>
    <t>026</t>
  </si>
  <si>
    <t>EQUIP. SERVICIOS - PROFESIONALES CLASES DE YOGA</t>
  </si>
  <si>
    <t>CATALINA GONZALEZ KUNICK</t>
  </si>
  <si>
    <t>MARIA JOSE SEPULVEDA SEPULVEDA</t>
  </si>
  <si>
    <t>PE 55</t>
  </si>
  <si>
    <t>56 / 0 / 0</t>
  </si>
  <si>
    <t>018/019/020/021/022/023/024/031/032/033</t>
  </si>
  <si>
    <t xml:space="preserve">82 / 0 / 0 </t>
  </si>
  <si>
    <t>INMOBILIARIA LOS TALAVERAS S.A.</t>
  </si>
  <si>
    <t>IGNACIO HERNANDEZ MASSES / MAURICOIO MANDLER DIMENSTEIN</t>
  </si>
  <si>
    <t>PE 142</t>
  </si>
  <si>
    <t>001/005/008</t>
  </si>
  <si>
    <t>202 / 0 / 0</t>
  </si>
  <si>
    <t>CRISTIAN SAENZ REYES / ANTONIO VALDES FARINAS</t>
  </si>
  <si>
    <t>GRECIA / SANTA EMA / SAN EUGENIO</t>
  </si>
  <si>
    <t>451 / 339 / 476</t>
  </si>
  <si>
    <t>PE 465</t>
  </si>
  <si>
    <t>MP 98</t>
  </si>
  <si>
    <t>PROMUSIC AUDIO SPA</t>
  </si>
  <si>
    <t>INMOBILIARIA ECASA CP S.A.</t>
  </si>
  <si>
    <t>JUAN PEDRO RAMIREZ DAUVIN</t>
  </si>
  <si>
    <t>REG 305</t>
  </si>
  <si>
    <t>007</t>
  </si>
  <si>
    <t>WALLMART CHILE S.A.</t>
  </si>
  <si>
    <t>SEBASTIAN OSSES NAVARRO</t>
  </si>
  <si>
    <t xml:space="preserve">AMERICO VESPUCIO </t>
  </si>
  <si>
    <t>925 LC 9</t>
  </si>
  <si>
    <t>MP 77</t>
  </si>
  <si>
    <t>008/009/010/022/025/026/027/030</t>
  </si>
  <si>
    <t>92 / 0 / 0</t>
  </si>
  <si>
    <t>INMBOILIARIA SUCRE SPA</t>
  </si>
  <si>
    <t>PE 131</t>
  </si>
  <si>
    <t>064</t>
  </si>
  <si>
    <t>MARITZA DEL PILAR FLORES FERNANDEZ</t>
  </si>
  <si>
    <t>JAVIER FARFAN SANTIBAÑEZ</t>
  </si>
  <si>
    <t>MONTENEGRO</t>
  </si>
  <si>
    <t>909 CS G</t>
  </si>
  <si>
    <t>PE 33</t>
  </si>
  <si>
    <t>MP 108</t>
  </si>
  <si>
    <t>RF 45</t>
  </si>
  <si>
    <t>014/015/022/023</t>
  </si>
  <si>
    <t xml:space="preserve">149 / 2 / 0 </t>
  </si>
  <si>
    <t>SEMINARIO / MUJICA / SANTO TORIBIO</t>
  </si>
  <si>
    <t>677-685 / 146-148 / 646</t>
  </si>
  <si>
    <t>011/012/0136/014/015/016/017</t>
  </si>
  <si>
    <t>163 / 4 / 0 / 181</t>
  </si>
  <si>
    <t>STITCHKIN CONSULTORES INMOBILIARIOS S.A.</t>
  </si>
  <si>
    <t>MARCELO LEGARRAGA RADDATZ</t>
  </si>
  <si>
    <t>PEDRO DE VALDIVIA / EDUARDO LLANOS</t>
  </si>
  <si>
    <t>2749-2759-2761-2765 / 3 (EX 29) 30-31-32</t>
  </si>
  <si>
    <t>6 / 0 / 0 / 7</t>
  </si>
  <si>
    <t>INMOBILIARIA PEREZ VILLARROEL LTDA</t>
  </si>
  <si>
    <t>CRISTIAN PEREZ VILLARROEL</t>
  </si>
  <si>
    <t>003/004/07/009/010</t>
  </si>
  <si>
    <t>110 / 0 / 0 / 127</t>
  </si>
  <si>
    <t>IMAGINA GESTION INMOBILIARIA SPA</t>
  </si>
  <si>
    <t>SAN EUGENIO / SUAREZ MUJICA / SEMINARIO</t>
  </si>
  <si>
    <t>706 / 302-330 / 1499-1511</t>
  </si>
  <si>
    <t>003/010</t>
  </si>
  <si>
    <t>9 - 9</t>
  </si>
  <si>
    <t>224 / 0 / 0 / 241</t>
  </si>
  <si>
    <t>INVERSIONES Y ASESORIAS ALBORADA S.A.</t>
  </si>
  <si>
    <t>JORGE RAMIREZ MORALES</t>
  </si>
  <si>
    <t>WILLIAMS REBOLEDO / ZAÑART</t>
  </si>
  <si>
    <t>1977 / 1145</t>
  </si>
  <si>
    <t>025/026/027</t>
  </si>
  <si>
    <t>88 / 0 / 0 / 102</t>
  </si>
  <si>
    <t>FOCUS DESARROLLOS INMOBILIARIOS LTDA.</t>
  </si>
  <si>
    <t>139-149-151</t>
  </si>
  <si>
    <t>020/021/022/023/043/045</t>
  </si>
  <si>
    <t>265 / 0 / 0 / 204</t>
  </si>
  <si>
    <t>FELIPE RUIZ-TAGLE CORREA</t>
  </si>
  <si>
    <t>ZAÑARTU / LOS ALERCES</t>
  </si>
  <si>
    <t>2574-2558-2554-2564 / 2611 CS F-CS G</t>
  </si>
  <si>
    <t>086/087/088/089/090/091</t>
  </si>
  <si>
    <t>293 / 0 / 0 / 230</t>
  </si>
  <si>
    <t>INVERSIONES CONQUISTA SPA</t>
  </si>
  <si>
    <t>2616-2618-2630-2640-2650-2670</t>
  </si>
  <si>
    <t>028/029/030/031/032</t>
  </si>
  <si>
    <t>68 / 0 / 0 / 78</t>
  </si>
  <si>
    <t>GEMA INMOBILIARIA LTDA.</t>
  </si>
  <si>
    <t>TADASHI ASAHI SENA / RICARDO ALEGRIA MORA / PABLO EBNER KRETSCHMER</t>
  </si>
  <si>
    <t>5488-5498-5522-5534-5552</t>
  </si>
  <si>
    <t>83 DEPTOS - 67 ESTAC - 68 BOD - 9 ESTAC+BOD - 6 ESTAC+ESTAC+BOD - 2 ESTAC+ESTAC</t>
  </si>
  <si>
    <t>54 DEPTOS - 40 ESTAC - 42 BOD - 14 ESTAC+BOD</t>
  </si>
  <si>
    <t>INMOBILIARIA CAPITAN ORELLA SPA</t>
  </si>
  <si>
    <t>76,457,672-1</t>
  </si>
  <si>
    <t>148 DEPTOS - 96 ESTAC - 111 BOD - 55 ESTAC+BOD</t>
  </si>
  <si>
    <t>EXEQUIEL CUEVAS ALVAREZ</t>
  </si>
  <si>
    <t>7,892,567-1</t>
  </si>
  <si>
    <t>CASTILLO URIZAR</t>
  </si>
  <si>
    <t>6523-015</t>
  </si>
  <si>
    <t>ROSA ESTEFANIA OGRODNIK ORELLANA</t>
  </si>
  <si>
    <t>17,086,369-0</t>
  </si>
  <si>
    <t>PAMP 322</t>
  </si>
  <si>
    <t>EQUIP. COMERCIAL - RESTAURANTE - CENTRO DE EVENTOS</t>
  </si>
  <si>
    <t>77,208,480-3</t>
  </si>
  <si>
    <t>POM 197</t>
  </si>
  <si>
    <t>REG 282-283-284</t>
  </si>
  <si>
    <t>3580 OF 102</t>
  </si>
  <si>
    <t>20-6-185</t>
  </si>
  <si>
    <t>1732-1736</t>
  </si>
  <si>
    <t>JUAN ENRIQUE FIGUEROA ETCHEVERRY</t>
  </si>
  <si>
    <t>6,027,553-K</t>
  </si>
  <si>
    <t>POM 321</t>
  </si>
  <si>
    <t>RF 81</t>
  </si>
  <si>
    <t>76,116,433-3</t>
  </si>
  <si>
    <t>POM 57</t>
  </si>
  <si>
    <t>007/008/053 AL 060</t>
  </si>
  <si>
    <t>MP 206</t>
  </si>
  <si>
    <t>031</t>
  </si>
  <si>
    <t>3,150,328-0</t>
  </si>
  <si>
    <t>POM 18</t>
  </si>
  <si>
    <t>IF 4</t>
  </si>
  <si>
    <t>REG 171</t>
  </si>
  <si>
    <t>76,472,754-1</t>
  </si>
  <si>
    <t>MP 94</t>
  </si>
  <si>
    <t>13,829,626-1</t>
  </si>
  <si>
    <t>POM 98</t>
  </si>
  <si>
    <t>97,011,000-3</t>
  </si>
  <si>
    <t>INMOBILIARIA POZA DE LAS PERDICES LTDA.</t>
  </si>
  <si>
    <t>76,246,126-9</t>
  </si>
  <si>
    <t>POM 209</t>
  </si>
  <si>
    <t>6</t>
  </si>
  <si>
    <t>THOMAS STETTER</t>
  </si>
  <si>
    <t>23,744,612-7</t>
  </si>
  <si>
    <t>PE 81</t>
  </si>
  <si>
    <t>REG 489</t>
  </si>
  <si>
    <t>VIVIENDA - EQUIP. SERVICIOS - PROFESIONALES</t>
  </si>
  <si>
    <t>ANNEMARIJKE KATRIEN VAN MEURS VELDERRAMA</t>
  </si>
  <si>
    <t>7,338,890-8</t>
  </si>
  <si>
    <t>POM 174</t>
  </si>
  <si>
    <t>PE22285</t>
  </si>
  <si>
    <t>EQUIP. COMERCIAL - OFICINAS - BODEGA</t>
  </si>
  <si>
    <t>IMPORTADORA Y EXPORTADORA TAU TRADING LTDA.</t>
  </si>
  <si>
    <t>78,700,880-1</t>
  </si>
  <si>
    <t>LOS JARDINES</t>
  </si>
  <si>
    <t>523-C</t>
  </si>
  <si>
    <t>DANIELA BAUDET COLLI</t>
  </si>
  <si>
    <t>7,368,272-K</t>
  </si>
  <si>
    <t>POM 340</t>
  </si>
  <si>
    <t>PE 54521</t>
  </si>
  <si>
    <t>384 lc 6</t>
  </si>
  <si>
    <t>76,046,651-4</t>
  </si>
  <si>
    <t>POM 126</t>
  </si>
  <si>
    <t>240</t>
  </si>
  <si>
    <t>BLANCA GLORIA ARANEDA OBANDO</t>
  </si>
  <si>
    <t>7,272,128-4</t>
  </si>
  <si>
    <t>POM 255</t>
  </si>
  <si>
    <t>PE 77248</t>
  </si>
  <si>
    <t>E. MOLINA MOREL INMOBILIARIA LTDA.</t>
  </si>
  <si>
    <t>76,300,210-1</t>
  </si>
  <si>
    <t>MP 220</t>
  </si>
  <si>
    <t>019/020/021</t>
  </si>
  <si>
    <t>17,50 - 1,48</t>
  </si>
  <si>
    <t>76,502,103-0</t>
  </si>
  <si>
    <t>IGNACIO HERNANDEZ M.</t>
  </si>
  <si>
    <t>011 Y OTROS</t>
  </si>
  <si>
    <t>76,607,153-8</t>
  </si>
  <si>
    <t>AVSA ÑUÑOA ORIENTE SPA</t>
  </si>
  <si>
    <t>76,481,376-6</t>
  </si>
  <si>
    <t>2222 LC 9</t>
  </si>
  <si>
    <t>EQUIP. SEGURIDAD - CUARTEL DE BOMBEROS 5° CIA</t>
  </si>
  <si>
    <t>REG 164</t>
  </si>
  <si>
    <t>INVERSIONES AULA NUEVA LTDA.</t>
  </si>
  <si>
    <t>VICENTE RAHAL BARRERA</t>
  </si>
  <si>
    <t>REG 33</t>
  </si>
  <si>
    <t>PE 98</t>
  </si>
  <si>
    <t>RFP 107</t>
  </si>
  <si>
    <t>RF 31</t>
  </si>
  <si>
    <t>PE 218</t>
  </si>
  <si>
    <t>PE 171</t>
  </si>
  <si>
    <t>RF 55</t>
  </si>
  <si>
    <t>OM 273</t>
  </si>
  <si>
    <t>OM 62</t>
  </si>
  <si>
    <t>OM 320</t>
  </si>
  <si>
    <t>MP 204</t>
  </si>
  <si>
    <t>RF 112</t>
  </si>
  <si>
    <t>HECTOR JEREZ MIRANDA</t>
  </si>
  <si>
    <t>ESTEBAN ACEVEDO SANDOVAL</t>
  </si>
  <si>
    <t>LA VERBENA</t>
  </si>
  <si>
    <t>PE 32335</t>
  </si>
  <si>
    <t>NADIA CAROLINA RAMIREZ RAMIREZ</t>
  </si>
  <si>
    <t>PE 24390</t>
  </si>
  <si>
    <t>OM 231</t>
  </si>
  <si>
    <t>RF 43</t>
  </si>
  <si>
    <t>VERONICA VIRGILIO CABALLERO</t>
  </si>
  <si>
    <t>VERONICA BAEZA VIRGILIO</t>
  </si>
  <si>
    <t>HANNOVER</t>
  </si>
  <si>
    <t>PE 11079</t>
  </si>
  <si>
    <t>010/011/012/024/025/026</t>
  </si>
  <si>
    <t>129 / 0 / 0</t>
  </si>
  <si>
    <t>INMOBILIARIA PUCARA 48900 S.A.</t>
  </si>
  <si>
    <t>PUCARA / NATALIO STEIN</t>
  </si>
  <si>
    <t>PE 479</t>
  </si>
  <si>
    <t>MP 3</t>
  </si>
  <si>
    <t>068</t>
  </si>
  <si>
    <t>1 / 0 / 1</t>
  </si>
  <si>
    <t>SOCIEDAD INTERNACIONAL MISIONERA EN CHILE</t>
  </si>
  <si>
    <t>JULIO VASQUEZ SALAZAR</t>
  </si>
  <si>
    <t xml:space="preserve">CAUQUENES </t>
  </si>
  <si>
    <t>PE 43050</t>
  </si>
  <si>
    <t>PAMP 52162</t>
  </si>
  <si>
    <t>PAMP 10</t>
  </si>
  <si>
    <t>RF 144</t>
  </si>
  <si>
    <t>SUSANA ORTIZ VALENZUELA</t>
  </si>
  <si>
    <t>CATHERINE MENDY LOYOLA</t>
  </si>
  <si>
    <t>PE 52775</t>
  </si>
  <si>
    <t>EQUIP. EDUCACIONAL - CENTRO DEPORTIVO - CAMARINES</t>
  </si>
  <si>
    <t>JUAN PABLO FARRU BETINYANI</t>
  </si>
  <si>
    <t>180</t>
  </si>
  <si>
    <t>ALEX SADZAWKA LARROUCAU</t>
  </si>
  <si>
    <t>CLAUDIA PONCE DE LUCA</t>
  </si>
  <si>
    <t>5445-F</t>
  </si>
  <si>
    <t>MARIA PIA CADENASSO ARRIAGADA</t>
  </si>
  <si>
    <t>KATHERINE SEPULVEDA EPPLE</t>
  </si>
  <si>
    <t>009/010/011/056/057/058</t>
  </si>
  <si>
    <t>29 / 29 / 29</t>
  </si>
  <si>
    <t>852 / 3 / 0</t>
  </si>
  <si>
    <t>EMILIO VAISSE SPA</t>
  </si>
  <si>
    <t>EMILIO VAISSE / CONDELL</t>
  </si>
  <si>
    <t>7560-770-784-786 / 1755-1763-1771-1789</t>
  </si>
  <si>
    <t>PE 301</t>
  </si>
  <si>
    <t>62 / 0 / 0 / 52</t>
  </si>
  <si>
    <t xml:space="preserve">RICARDO LYON </t>
  </si>
  <si>
    <t>3505-3521</t>
  </si>
  <si>
    <t>005/006/007</t>
  </si>
  <si>
    <t>407 / 0 / 0 / 449</t>
  </si>
  <si>
    <t>DANIEL ALAMOS OVEJERO</t>
  </si>
  <si>
    <t>463-505-523</t>
  </si>
  <si>
    <t>021/022</t>
  </si>
  <si>
    <t>136 / 5 / 0 / 163</t>
  </si>
  <si>
    <t>55-65</t>
  </si>
  <si>
    <t>79 / 0 / 0 / 48</t>
  </si>
  <si>
    <t>SYLVIA OREAMUNDO AHUMADA Y OTROS</t>
  </si>
  <si>
    <t>001/014</t>
  </si>
  <si>
    <t>51 / 0 / 0 / 60</t>
  </si>
  <si>
    <t>G-RAND SPA</t>
  </si>
  <si>
    <t>ALEJANDRO POLLONI VERGARA</t>
  </si>
  <si>
    <t>NELSON / LOS ALERCES</t>
  </si>
  <si>
    <t>1816 / 2415</t>
  </si>
  <si>
    <t>138 DEPTOS - 113 ESTAC - 58 BOD - 6 BIC - 75 ESTAC+BOD - 6 ESTAC+BOD+BIC - 3 ESTAC+BIC</t>
  </si>
  <si>
    <t>93 DEPTOS - 5 LOCALES - 55 ESTAC - 54 BOD - 48 ESTAC+BOD</t>
  </si>
  <si>
    <t>154 DEPTOS - 106 ESTAC - 63 BOD - 19 ESTAC+BOD</t>
  </si>
  <si>
    <t>ORTOPROTEC Y CIA. LTDA.</t>
  </si>
  <si>
    <t>77,572,630-K</t>
  </si>
  <si>
    <t>AMP 198</t>
  </si>
  <si>
    <t>PE 14744</t>
  </si>
  <si>
    <t>REG 653</t>
  </si>
  <si>
    <t>ALBERTO SORDI SOLARI</t>
  </si>
  <si>
    <t>4,253,949-K</t>
  </si>
  <si>
    <t>OM 242</t>
  </si>
  <si>
    <t>PE 7021</t>
  </si>
  <si>
    <t>8,873,250-2</t>
  </si>
  <si>
    <t>OM 255</t>
  </si>
  <si>
    <t>PRESIDENTE JOSE BATTLE Y ORDONEZ</t>
  </si>
  <si>
    <t>EQUIP. SERVICIOS - CONSULTA VETERINARIA</t>
  </si>
  <si>
    <t>COMERCIAL MONSERRAT LTDA.</t>
  </si>
  <si>
    <t>78,742,180-6</t>
  </si>
  <si>
    <t>OM 328</t>
  </si>
  <si>
    <t>PE 19593</t>
  </si>
  <si>
    <t>REG 526</t>
  </si>
  <si>
    <t>MP 144</t>
  </si>
  <si>
    <t>76,456,069-8</t>
  </si>
  <si>
    <t>MP 253</t>
  </si>
  <si>
    <t>COMERCIAL BIG JOHN LTDA.</t>
  </si>
  <si>
    <t>93,767,000-1</t>
  </si>
  <si>
    <t>JUAN EDUARDO VILLALOBOS SOTO</t>
  </si>
  <si>
    <t>001/002/003/027/028/029</t>
  </si>
  <si>
    <t>INMOBILIARIA INFANTE VIDELA S.A.</t>
  </si>
  <si>
    <t>76,547,678-K</t>
  </si>
  <si>
    <t>CHRISTIAN WUNKHAUS G.</t>
  </si>
  <si>
    <t>88,54 - 14,40</t>
  </si>
  <si>
    <t>RAMON ANDRES READI SAKURADA</t>
  </si>
  <si>
    <t>GERARDO EUGENIO DIAZ MERY</t>
  </si>
  <si>
    <t xml:space="preserve">MARIA DE IGLESIAS </t>
  </si>
  <si>
    <t>PE 42</t>
  </si>
  <si>
    <t>PE 25924</t>
  </si>
  <si>
    <t>013/014/015/016/023/024</t>
  </si>
  <si>
    <t>97 / 0 / 0</t>
  </si>
  <si>
    <t>RENATO STEWART LETELIER / EUGENIO SIMONETTI TORO</t>
  </si>
  <si>
    <t>PROFESOR RODOLFO LENZ</t>
  </si>
  <si>
    <t>502-542-550-554-3326-3344</t>
  </si>
  <si>
    <t>001/003/004/005/006/007/086</t>
  </si>
  <si>
    <t>19 / 19</t>
  </si>
  <si>
    <t xml:space="preserve">345 / 0 / 0 </t>
  </si>
  <si>
    <t>INMOBILIARIA Y CINSTRUCTORA VALDIVIA LTDA.</t>
  </si>
  <si>
    <t>JUAN SIERRALTA ANDRADE / CAROLINA SCHWENCKE SAINT-JEAN</t>
  </si>
  <si>
    <t>JOSE DOMINGO CAÑAS / LO ENCALADA</t>
  </si>
  <si>
    <t>435-455 / 341-361-373-389-*403</t>
  </si>
  <si>
    <t>120 / 0 / 0</t>
  </si>
  <si>
    <t>INMOBILIARIA SPA S.A.</t>
  </si>
  <si>
    <t>MP 61</t>
  </si>
  <si>
    <t>PABLO JOSE SANTIS GUAJARDO</t>
  </si>
  <si>
    <t>FELIPE SELMAN GATICA</t>
  </si>
  <si>
    <t>HERNANDO DE AGUIRRE</t>
  </si>
  <si>
    <t>37 / 0 / 0</t>
  </si>
  <si>
    <t>ABSALON ESPINOZA INMOBILIARIA LTDA.</t>
  </si>
  <si>
    <t>MAURICIO ESPINOZA GARUTTI</t>
  </si>
  <si>
    <t>PE 355</t>
  </si>
  <si>
    <t xml:space="preserve">AMP </t>
  </si>
  <si>
    <t>INVERSIONES BRIMOSA SPA</t>
  </si>
  <si>
    <t>PAMELA INOSTROZA LEON</t>
  </si>
  <si>
    <t>PE 6</t>
  </si>
  <si>
    <t>RF 110</t>
  </si>
  <si>
    <t>EQUIP. SERVICIOS - SERVICIOS PROFESIONALES</t>
  </si>
  <si>
    <t>SERGIO FELIPE ROJAS NAZAL</t>
  </si>
  <si>
    <t>JAVIERA ANDREA DEL CAMPO CONTRERAS</t>
  </si>
  <si>
    <t>EQUIP. EDUCACIONAL - BIBLIOTECA</t>
  </si>
  <si>
    <t>UNIVERSIDAD TECNOLOGICA METROPOLITANA</t>
  </si>
  <si>
    <t>CLAUDIO IGLESIAS GAC</t>
  </si>
  <si>
    <t>MP 170</t>
  </si>
  <si>
    <t>006/007</t>
  </si>
  <si>
    <t>299 / 0 / 0</t>
  </si>
  <si>
    <t>1315 / 1958</t>
  </si>
  <si>
    <t>290 / 3 / 0</t>
  </si>
  <si>
    <t>JOSE MIGUEL OYARZUN LIRA</t>
  </si>
  <si>
    <t>ASESORIAS E INVERSIONES MJS LTDA.</t>
  </si>
  <si>
    <t>EUGENIO BARROS VICUÑA</t>
  </si>
  <si>
    <t>PE 11</t>
  </si>
  <si>
    <t>049</t>
  </si>
  <si>
    <t>PE 22</t>
  </si>
  <si>
    <t>MP 41</t>
  </si>
  <si>
    <t>RF 141</t>
  </si>
  <si>
    <t>EL RAS SPA / SEMINARIO PONTIFICIO DE SANTIAGO / TEXTILES PANTER LTDA Y OTRA</t>
  </si>
  <si>
    <t>ALEJANDRO SOTO NEISSER</t>
  </si>
  <si>
    <t>1132-1166 LC 3056</t>
  </si>
  <si>
    <t>POM 16-4-12</t>
  </si>
  <si>
    <t>RF 16</t>
  </si>
  <si>
    <t>AGUSTIN CONTRERAS MEZ</t>
  </si>
  <si>
    <t>JORGE MONREAL MAC-MAHON</t>
  </si>
  <si>
    <t>PASAJE CONTRERAS</t>
  </si>
  <si>
    <t>CS 6</t>
  </si>
  <si>
    <t>ERWIN CARLOS HERNANDEZ HERNANDEZ</t>
  </si>
  <si>
    <t>JUAN ENRIQUE GONZALEZ GAIN</t>
  </si>
  <si>
    <t>SAN FERNANDO</t>
  </si>
  <si>
    <t>CARLOS UGARTE OGUETA</t>
  </si>
  <si>
    <t>TOMAS FERNANDEZ GARRETON</t>
  </si>
  <si>
    <t>PE 36065</t>
  </si>
  <si>
    <t>070/071</t>
  </si>
  <si>
    <t>SOCIEDAD DE INVERSIONES ARAUCANA SPA</t>
  </si>
  <si>
    <t>1612-1626</t>
  </si>
  <si>
    <t>PE 230</t>
  </si>
  <si>
    <t>032/033/034/035/056/057</t>
  </si>
  <si>
    <t>256 / 5 / 0</t>
  </si>
  <si>
    <t>INMOBILIARIA EDIFICIO ITALIA LTDA.</t>
  </si>
  <si>
    <t>IRENE MACHUCA HERRERA</t>
  </si>
  <si>
    <t>IRARRAZAVAL / ITALIA</t>
  </si>
  <si>
    <t>650-660-672-682 / 2025-2031</t>
  </si>
  <si>
    <t>PE 94</t>
  </si>
  <si>
    <t>100 / 2 / 0</t>
  </si>
  <si>
    <t>INMOBILIARIA VALLE CENTRAL SPA</t>
  </si>
  <si>
    <t>JOSE LORENZO DI GIROLAMO ARTEAGA / IGNACIO JOSE ZAÑARTU STAMBUK Y OTROS</t>
  </si>
  <si>
    <t>PE 300</t>
  </si>
  <si>
    <t>005/006/007/008/009</t>
  </si>
  <si>
    <t>68 / 0 / 0</t>
  </si>
  <si>
    <t>DEVELOPMENT &amp; CONTRACTING COMPANY S.A.</t>
  </si>
  <si>
    <t>PEDRO MESA VERDUGO</t>
  </si>
  <si>
    <t>2641-2643-2645-2775-2781</t>
  </si>
  <si>
    <t>PE 196</t>
  </si>
  <si>
    <t>MP 262</t>
  </si>
  <si>
    <t>SERGIO ACEVEDO QUINTEROS / ALEJANDRA CABEZAS ZUÑIGA</t>
  </si>
  <si>
    <t>MAXIMILIANO ROJAS PONTIGO</t>
  </si>
  <si>
    <t>ELIECER PARADA</t>
  </si>
  <si>
    <t>835-C</t>
  </si>
  <si>
    <t>PE 46036</t>
  </si>
  <si>
    <t>024/025</t>
  </si>
  <si>
    <t>INMOBILIARIA DIEGO DE ALMAGRO LTDA.</t>
  </si>
  <si>
    <t>GUILLERMO BERMUDEZ G. / CATALINA BERMUDEZ U.</t>
  </si>
  <si>
    <t>PE 153</t>
  </si>
  <si>
    <t>001/002/042/113</t>
  </si>
  <si>
    <t>38 / 0 / 0</t>
  </si>
  <si>
    <t>INMOBILIARIA HAMBURGO CUATRO LTDA.</t>
  </si>
  <si>
    <t>HAMBURGO / PASAJE MARTA</t>
  </si>
  <si>
    <t>547-557 / 5246-5240</t>
  </si>
  <si>
    <t>PE 280</t>
  </si>
  <si>
    <t>016 AL 033/122</t>
  </si>
  <si>
    <t>12 / 12</t>
  </si>
  <si>
    <t>216 / 0 / 0</t>
  </si>
  <si>
    <t>PENTA VIDA COMPAÑIA DE SEGUROS DE VIDA S.A.</t>
  </si>
  <si>
    <t>153-161 B AL 161 P / 167 AL 171 A-B</t>
  </si>
  <si>
    <t>013/016/020/021/022/023/062/063/064/065/101</t>
  </si>
  <si>
    <t>32 / 32 / 32 / 32</t>
  </si>
  <si>
    <t>1752 / 24 / 198</t>
  </si>
  <si>
    <t>HUGO VICUÑA VICUÑA</t>
  </si>
  <si>
    <t>AMERICO VESPUCIO / IRARRAZAVAL / JUAN SABAJ</t>
  </si>
  <si>
    <t>65-71-936-135-173-199B / 5631-5655 AL 5679 (METRO) / 56-98-118-138</t>
  </si>
  <si>
    <t>INVERSIONES PHARMAVISAN S.A.</t>
  </si>
  <si>
    <t>LAILA ANDRADE HIDALGO</t>
  </si>
  <si>
    <t>JAIME TAPIA CARDENAS</t>
  </si>
  <si>
    <t>MARIA LOURDES PARODI CARDENAS</t>
  </si>
  <si>
    <t>FELIPE IGNACIO CAMIRUAGA MARSHALL / PATRICIA SALAZAR LEIVA</t>
  </si>
  <si>
    <t>FELIPE CAMIRUAGA MARSHALL</t>
  </si>
  <si>
    <t>CLAUDIO RIQUELME ABUTER</t>
  </si>
  <si>
    <t>BRETAÑA</t>
  </si>
  <si>
    <t>SALA DE VENTAS</t>
  </si>
  <si>
    <t>INMOBILIARIA MONSEÑOR EYZAGUIRRE II SPA</t>
  </si>
  <si>
    <t>PE 323</t>
  </si>
  <si>
    <t>RF 9</t>
  </si>
  <si>
    <t>PE 97</t>
  </si>
  <si>
    <t>SANDRA PACHECO LOBOS</t>
  </si>
  <si>
    <t>CARLA VILLANUEVA D'ACUÑA</t>
  </si>
  <si>
    <t>JUAN FRANCISCO GONZALEZ</t>
  </si>
  <si>
    <t>POM 368</t>
  </si>
  <si>
    <t>048</t>
  </si>
  <si>
    <t>INVERSIONES Y RENTAS SANTA CATALINA LTDA</t>
  </si>
  <si>
    <t>JAIME VENEGAS GONZALEZ</t>
  </si>
  <si>
    <t>PE 53724</t>
  </si>
  <si>
    <t>PE 58659</t>
  </si>
  <si>
    <t>POM 104</t>
  </si>
  <si>
    <t>RF 118</t>
  </si>
  <si>
    <t>GLORIA XIMENA OSSA CASTILLO</t>
  </si>
  <si>
    <t>ALEJANDRO MARIO LECOURT CERNUDA</t>
  </si>
  <si>
    <t>MP 132</t>
  </si>
  <si>
    <t>RF 222</t>
  </si>
  <si>
    <t>20 / 20</t>
  </si>
  <si>
    <t>824 / 0 / 0</t>
  </si>
  <si>
    <t>980 LOTE A / 980 LOTE B</t>
  </si>
  <si>
    <t>51 / 0 / 0</t>
  </si>
  <si>
    <t>INMOBILIARIA SAN JUAN DE LUZ CUATRO LTDA.</t>
  </si>
  <si>
    <t>PE 115</t>
  </si>
  <si>
    <t>JUAN CARLOS ROCHA</t>
  </si>
  <si>
    <t>MIGUEL FLUCKIGER STAHLE</t>
  </si>
  <si>
    <t>EL COBRE</t>
  </si>
  <si>
    <t>795-N</t>
  </si>
  <si>
    <t>PE 52691</t>
  </si>
  <si>
    <t>072</t>
  </si>
  <si>
    <t>69 / 0 / 0</t>
  </si>
  <si>
    <t>INMOBILIARIA BARRIO NUEVO LTDA.</t>
  </si>
  <si>
    <t>018/026</t>
  </si>
  <si>
    <t>146 / 1 / 0 / 192</t>
  </si>
  <si>
    <t>GENERAL BUSTAMANTE / PEDRO DE OÑA</t>
  </si>
  <si>
    <t>1007 / 81</t>
  </si>
  <si>
    <t>001/002/003/004/005/006/009/010/011</t>
  </si>
  <si>
    <t>97 / 0 / 0 / 112</t>
  </si>
  <si>
    <t>5558-B-C-D / 1529-1547-1557 / 5439-5461-5471</t>
  </si>
  <si>
    <t>001 AL 019/023 AL 026/030 AL 033</t>
  </si>
  <si>
    <t>VIVIENDA APART HOTEL - EQUIP. COMERCIAL - CENTRO MEDICO - LOCALES</t>
  </si>
  <si>
    <t>13 / 13 / 13 / 13 / 13</t>
  </si>
  <si>
    <t>592 / 6 / 1 (CTO MED) / 1310</t>
  </si>
  <si>
    <t>DACNA SPA</t>
  </si>
  <si>
    <t>CRISTIAN VALDIVIESO RUIZ-TAGLE</t>
  </si>
  <si>
    <t>AMERICO VESPUCIO / HANNOVER / ABDON ZOMOSA / CLORINDA WILSHAW / ESTRELLA SOLITARIA</t>
  </si>
  <si>
    <t>210-250-260-318-334 / 5508-5526-5552-5534 / 222-244-249-250 / 201-211-221-235-249-261 / 5603-5619-5623-5637-5641-5655-5659-5675</t>
  </si>
  <si>
    <t>008/009</t>
  </si>
  <si>
    <t>270 / 0 / 0 / 221</t>
  </si>
  <si>
    <t>STITCHKIN ASESORIA Y MARKETIN INMOBILIARIO S.A.</t>
  </si>
  <si>
    <t>JOSE JOAQUIN DE MORA / RODRIGO DE ARAYA</t>
  </si>
  <si>
    <t>2010 / 1410</t>
  </si>
  <si>
    <t>018/019/020</t>
  </si>
  <si>
    <t>100 / 0 / 0 / 83</t>
  </si>
  <si>
    <t>URBAN INVESTMENT SPA / INMOBILIARIA SAE 01 S.A.</t>
  </si>
  <si>
    <t>JOSE BELLA MARTIN / RODRIGO SILVA MARTINEZ</t>
  </si>
  <si>
    <t>FRANCISCO DE PAULA TAFORO / RODRIGO DE ARAYA</t>
  </si>
  <si>
    <t>2024 / 1926-1950</t>
  </si>
  <si>
    <t>015/016/017</t>
  </si>
  <si>
    <t>150 / 0 / 0 / 121</t>
  </si>
  <si>
    <t>FRANCISCO DE PAULA TAFORO</t>
  </si>
  <si>
    <t>1960-1970-1986</t>
  </si>
  <si>
    <t>21 / 21 / 21</t>
  </si>
  <si>
    <t>776 / 0 / 0 / 492</t>
  </si>
  <si>
    <t>FELIPE RUIZ-TAGLE CRUZAT</t>
  </si>
  <si>
    <t>35 / 35 / 35 / 28 / 24 / 24 / 20 / 18 / 12 / 12</t>
  </si>
  <si>
    <t>2227 / 4 / 0 / 1736</t>
  </si>
  <si>
    <t>INMOBILIARIA IRARRAZAVAL II SPA</t>
  </si>
  <si>
    <t>024/025/026/027</t>
  </si>
  <si>
    <t>35 / 35 / 35 / 35 / 28 / 24 / 24 / 20 / 20 / 12 / 12</t>
  </si>
  <si>
    <t>2644 / 5 / 0 / 2940</t>
  </si>
  <si>
    <t>IMAGINA GESTION INMOBILIARIA SPA / INMOBILIARIA IRARRAZAVAL II SPA</t>
  </si>
  <si>
    <t>1460-1470-1474-1480 A - 1488</t>
  </si>
  <si>
    <t>1016 / 0 / 0 / 780</t>
  </si>
  <si>
    <t>004/005/006</t>
  </si>
  <si>
    <t>193 / 8 / 0 / 248</t>
  </si>
  <si>
    <t>IRARRAZAVAL / BROWN SUR</t>
  </si>
  <si>
    <t>3675-3695 / 43</t>
  </si>
  <si>
    <t>INMOBILIARIA BROWN SUR SPA / EMPRESA DECORADORA NACIONAL S.A.</t>
  </si>
  <si>
    <t>ALEJANDRO APPARCEL CORREA</t>
  </si>
  <si>
    <t>90 / 5 / 0 / 110</t>
  </si>
  <si>
    <t>INMOBILIARIA BROWN SUR SPA</t>
  </si>
  <si>
    <t>3695 / 43</t>
  </si>
  <si>
    <t>003/004/005</t>
  </si>
  <si>
    <t>90 / 0 / 0 / 58</t>
  </si>
  <si>
    <t>JOSE MIGUEL MORALEDA MORA / GABRIEL VALENCIA ARCE</t>
  </si>
  <si>
    <t>JORGE SWINBURN DEL RIO</t>
  </si>
  <si>
    <t>ZAÑARTU / CASTILLO URIZAR</t>
  </si>
  <si>
    <t>2151-2167 / 1987</t>
  </si>
  <si>
    <t>013/014/015</t>
  </si>
  <si>
    <t>77 / 2 / 0 / 57</t>
  </si>
  <si>
    <t>JUAN JOSE ECHAVARRI GLEISNER</t>
  </si>
  <si>
    <t>CRISTIAN LAVIN DE TEZANOS PINTO / JOSE BELLA MARTIN</t>
  </si>
  <si>
    <t>LAS DALIAS / RODRIGO DE ARAYA</t>
  </si>
  <si>
    <t>1990 / 2804-2836</t>
  </si>
  <si>
    <t>001/002/003/004/005/008/009/010/011/014</t>
  </si>
  <si>
    <t>208 / 0 / 0 / 182</t>
  </si>
  <si>
    <t>SAN EUGENIO / CRESCENTE ERRAZURIZ / SEMINARIO</t>
  </si>
  <si>
    <t>576 AL 630 / 291 / 1307 AL 1413</t>
  </si>
  <si>
    <t>022/029</t>
  </si>
  <si>
    <t>122 / 0 / 0 / 141</t>
  </si>
  <si>
    <t>PAULA ORTIZ BUNSTER</t>
  </si>
  <si>
    <t>2310-2326</t>
  </si>
  <si>
    <t>002/011/012</t>
  </si>
  <si>
    <t>42 / 0 / 0 / 49</t>
  </si>
  <si>
    <t>GONZALO GALVEZ VALENZUELA</t>
  </si>
  <si>
    <t>BOONEN RIVERA</t>
  </si>
  <si>
    <t>1982-2428-2446</t>
  </si>
  <si>
    <t>004/005</t>
  </si>
  <si>
    <t>271 / 0 / 0 / 213</t>
  </si>
  <si>
    <t>INMOBILIARIA ICONO SPA</t>
  </si>
  <si>
    <t>TIL TIL / RODRIGO DE ARAYA</t>
  </si>
  <si>
    <t>1980 / 1350</t>
  </si>
  <si>
    <t>005/018/021/031/032/034/035</t>
  </si>
  <si>
    <t>840 / 0 / 0 / 644</t>
  </si>
  <si>
    <t>WILLIAMS REBOLLEDO / ZAÑARTU</t>
  </si>
  <si>
    <t>1820-1852-1870-1888-1890 / 1222-1300</t>
  </si>
  <si>
    <t>002/003/027/028</t>
  </si>
  <si>
    <t>6 / 6</t>
  </si>
  <si>
    <t>215 / 2 / 4 / 234</t>
  </si>
  <si>
    <t>ARTURO KURASZ ZAJACZKOWSKA</t>
  </si>
  <si>
    <t>IRARRAZAVAL / CAPITAN ORELLA</t>
  </si>
  <si>
    <t>2362-2368-2370-2374 / 2375-2331</t>
  </si>
  <si>
    <t>297 / 0 / 0 / 230</t>
  </si>
  <si>
    <t>25 / 31</t>
  </si>
  <si>
    <t>014/015/016/017/018/040/041</t>
  </si>
  <si>
    <t>124 / 0 / 0 / 160</t>
  </si>
  <si>
    <t xml:space="preserve">SUCRE / GENERAL JOSE ARTIGAS </t>
  </si>
  <si>
    <t>3028-3046 / 3099-3121</t>
  </si>
  <si>
    <t>024/025/026/027/028</t>
  </si>
  <si>
    <t>88 / 0 / 0 / 93</t>
  </si>
  <si>
    <t>2530-2538-2548-2608-2610</t>
  </si>
  <si>
    <t>013/014/015/071/072</t>
  </si>
  <si>
    <t>149 / 1 / 0 / 73</t>
  </si>
  <si>
    <t>IRARRAZAVAL / JUAN SABAJ</t>
  </si>
  <si>
    <t>5567-5587 / 25-29-33-45</t>
  </si>
  <si>
    <t>150 / 0 / 0 / 145</t>
  </si>
  <si>
    <t>SOCIEDAD DE INVERSIONES BOSTON BLUE SPA</t>
  </si>
  <si>
    <t>IVAN FARIAS VARGAS</t>
  </si>
  <si>
    <t>54 DEPTOS - 48 ESTAC - 29 BOD - 31 ESTAC+BOD - 2 ESTAC BIC</t>
  </si>
  <si>
    <t>772 TORRE A / 763 TORRE B</t>
  </si>
  <si>
    <t>GENERAL BUSTAMANTE / SEMINARIO</t>
  </si>
  <si>
    <t>224 DEPTOS - 190 ESTAC - 91 BOD - 1 LOC - 40 ESTAC+BOD / 224 DEPTOS - 191 ESTAC - 91 BOD - 40 ESTAC+BOD</t>
  </si>
  <si>
    <t>76,479,696-9</t>
  </si>
  <si>
    <t>PUCARA</t>
  </si>
  <si>
    <t>129 DEPTOS - 78 ESTAC - 104 BOD - 25 ESTAC+BOD</t>
  </si>
  <si>
    <t>INMOBILIARIA PUCARA 4880 SPA</t>
  </si>
  <si>
    <t>75 DEPTOS - 60 ESTAC - 64 BOD - 15 ESTAC+BOD</t>
  </si>
  <si>
    <t>576</t>
  </si>
  <si>
    <t>4562 LC D</t>
  </si>
  <si>
    <t>RENTAS URBANAS CAMEROS LTDA.</t>
  </si>
  <si>
    <t>76,511,575-2</t>
  </si>
  <si>
    <t>POM 244</t>
  </si>
  <si>
    <t>MP 263</t>
  </si>
  <si>
    <t>5,110,282-7</t>
  </si>
  <si>
    <t>PAMP 133</t>
  </si>
  <si>
    <t>PALT 389</t>
  </si>
  <si>
    <t>MP 199</t>
  </si>
  <si>
    <t>VICENTE HERNAN PEREIRA CHAPARRO</t>
  </si>
  <si>
    <t>7,347,773-5</t>
  </si>
  <si>
    <t>INMOBILIARIA KIL KIL SPA</t>
  </si>
  <si>
    <t>96,825,080-9</t>
  </si>
  <si>
    <t>POM 116</t>
  </si>
  <si>
    <t>4,138,386-0</t>
  </si>
  <si>
    <t>PALT 260</t>
  </si>
  <si>
    <t>EQUIP. SERVICIOS - PROFESIONALES - ACADEMIA DE DANZA</t>
  </si>
  <si>
    <t>MARLENNE E. SAINT-JEAN ARLIK Y YOHANNA A. SAINT-JEAN ARLIK</t>
  </si>
  <si>
    <t>13,473,367-5 / 21,654,367-K</t>
  </si>
  <si>
    <t>POM 284</t>
  </si>
  <si>
    <t>76,468,809-0</t>
  </si>
  <si>
    <t>MP 224</t>
  </si>
  <si>
    <t>EDUARDO PESCE ZUNINO</t>
  </si>
  <si>
    <t>3,630,681-5</t>
  </si>
  <si>
    <t>POM 106</t>
  </si>
  <si>
    <t>9,351,156-5 / 9,009,399-1 / 10,340,241-7</t>
  </si>
  <si>
    <t>POM 231</t>
  </si>
  <si>
    <t>GLORIA BENECH LOPEZ</t>
  </si>
  <si>
    <t>5,310,501-7</t>
  </si>
  <si>
    <t>POM 32</t>
  </si>
  <si>
    <t>76,487,451-K</t>
  </si>
  <si>
    <t>MP 273</t>
  </si>
  <si>
    <t>4699 CS H</t>
  </si>
  <si>
    <t>6,617,654-1</t>
  </si>
  <si>
    <t>POM 31</t>
  </si>
  <si>
    <t>10,417,101-K</t>
  </si>
  <si>
    <t>POM 50</t>
  </si>
  <si>
    <t>VIVIENDA - HOGAR DE JOVENES</t>
  </si>
  <si>
    <t>77,454,060-1</t>
  </si>
  <si>
    <t>POM 11</t>
  </si>
  <si>
    <t>MP 282</t>
  </si>
  <si>
    <t>EQUIP. COMERCIAL - CAFETERIA Y PASTELERIA</t>
  </si>
  <si>
    <t>GONZALO BUSTOS ROJAS</t>
  </si>
  <si>
    <t>7,699,454-4</t>
  </si>
  <si>
    <t>POM 357</t>
  </si>
  <si>
    <t>76,259,040-9</t>
  </si>
  <si>
    <t>POM 232</t>
  </si>
  <si>
    <t>065</t>
  </si>
  <si>
    <t>VIA DOCE</t>
  </si>
  <si>
    <t>CORPORACION MUNICIPAL DE DESARROLLO SOCIAL DE ÑUÑOA</t>
  </si>
  <si>
    <t>70,932,800-K</t>
  </si>
  <si>
    <t>PE 168</t>
  </si>
  <si>
    <t>96,696,730-7 / 80,876,100-9 / 88,040,000-1</t>
  </si>
  <si>
    <t>76,464,288-0</t>
  </si>
  <si>
    <t>MP 198</t>
  </si>
  <si>
    <t>CERVECERIA KUNSTMANN LTDA</t>
  </si>
  <si>
    <t>77,051,330-8</t>
  </si>
  <si>
    <t>LUCAS CROVETTO ABARCA</t>
  </si>
  <si>
    <t>COMERCIAL BIG JHON LTDA.</t>
  </si>
  <si>
    <t>96,614,070-4</t>
  </si>
  <si>
    <t>FERNANDO MOYA SILVA</t>
  </si>
  <si>
    <t>INMOBILIARIA E INVERSIONES LOJA III SPA</t>
  </si>
  <si>
    <t>76,582,662-4</t>
  </si>
  <si>
    <t>VECINAL</t>
  </si>
  <si>
    <t>U.V.</t>
  </si>
  <si>
    <t>AMAPOLAS / ROMEO SALINAS / LA VERBENA</t>
  </si>
  <si>
    <t>SALA DE ACONDICIONAMIENTO FISICO</t>
  </si>
  <si>
    <t>INVERSIONES NUEVA YORK DOS SPA</t>
  </si>
  <si>
    <t>MIGUEL FERNANDEZ BIZE</t>
  </si>
  <si>
    <t>1450 LC 1</t>
  </si>
  <si>
    <t>PE 278</t>
  </si>
  <si>
    <t>45</t>
  </si>
  <si>
    <t>IVAN CASTILLO VALCARCEL</t>
  </si>
  <si>
    <t>EMILIO JADRESIN SPAKZIL</t>
  </si>
  <si>
    <t>016/008</t>
  </si>
  <si>
    <t>INMOBILIARIO PRO 9 SPA</t>
  </si>
  <si>
    <t>EXEQUIEL FERNANDEZ / JOSE PEDRO ALESSANDRI</t>
  </si>
  <si>
    <t>1670 / 1655-C</t>
  </si>
  <si>
    <t>79 / 0 / 0</t>
  </si>
  <si>
    <t>2989-A-B-C-D 2997-3005</t>
  </si>
  <si>
    <t>PE192</t>
  </si>
  <si>
    <t>MENVI INVERSIONES LTDA.</t>
  </si>
  <si>
    <t>POM 188</t>
  </si>
  <si>
    <t>RENTAS ITALIA LTDA.</t>
  </si>
  <si>
    <t>RODRIGO FERNANDEZ SOTO</t>
  </si>
  <si>
    <t>ITALIA</t>
  </si>
  <si>
    <t>1609-1613</t>
  </si>
  <si>
    <t>PAMP 263</t>
  </si>
  <si>
    <t>PE 263</t>
  </si>
  <si>
    <t>ARACELI BOCHIO</t>
  </si>
  <si>
    <t>JORGE RODRIGUEZ IBAÑEZ</t>
  </si>
  <si>
    <t>PE 13789</t>
  </si>
  <si>
    <t>REG 16</t>
  </si>
  <si>
    <t>RODRIGO DANIEL VACCARO FIGUEROA</t>
  </si>
  <si>
    <t>WILSON LOPEZ ZOMOSA</t>
  </si>
  <si>
    <t>PE 9357</t>
  </si>
  <si>
    <t>PAMP 112</t>
  </si>
  <si>
    <t>RF 207</t>
  </si>
  <si>
    <t>REG 543</t>
  </si>
  <si>
    <t>MARIA ANGELICA DE MARTINI ZICARELLI</t>
  </si>
  <si>
    <t>ROMY ALEJANDRA SEGOVIA MOLINA</t>
  </si>
  <si>
    <t>PE 956</t>
  </si>
  <si>
    <t>PE 8888</t>
  </si>
  <si>
    <t>ALVARO HUMBERTO ABEL DIAZ PEREZ</t>
  </si>
  <si>
    <t>CLAUDIO ENRIQUE ROJAS PALMA</t>
  </si>
  <si>
    <t>ROMAN DIAZ</t>
  </si>
  <si>
    <t>PE 15413</t>
  </si>
  <si>
    <t>012/013/014/017</t>
  </si>
  <si>
    <t>78 / 0 / 0</t>
  </si>
  <si>
    <t>LAS DALIAS / ZAÑARTU</t>
  </si>
  <si>
    <t>1870-1890 / 2836-2848</t>
  </si>
  <si>
    <t>EQUIP. SERVICIOS PROFESIONALES</t>
  </si>
  <si>
    <t>ROSCLARIC S.A.</t>
  </si>
  <si>
    <t>TANIA MELIN VERA</t>
  </si>
  <si>
    <t>PE 8275</t>
  </si>
  <si>
    <t>0 / 0 / 2</t>
  </si>
  <si>
    <t>BUSTAMANTE MUÑOZ PEREIRA RENTA LTDA.</t>
  </si>
  <si>
    <t>ROBERTO ANDRES GONZALEZ VIDAL</t>
  </si>
  <si>
    <t>REG 40</t>
  </si>
  <si>
    <t>INMOBILIARIA E INVERSIONES RODRIGO DE TRIANA</t>
  </si>
  <si>
    <t>MAURICIO TOLEDO NAVARRO</t>
  </si>
  <si>
    <t>PE 46856</t>
  </si>
  <si>
    <t>28-2-*65</t>
  </si>
  <si>
    <t>REG 285</t>
  </si>
  <si>
    <t>EUGENIO MARCOS REYES</t>
  </si>
  <si>
    <t>MARIA EUGENIA GAZMURI VIEIRA</t>
  </si>
  <si>
    <t>462-C</t>
  </si>
  <si>
    <t>PE 46754</t>
  </si>
  <si>
    <t>PAMP 53</t>
  </si>
  <si>
    <t>MIGUEL JARA MOLINA</t>
  </si>
  <si>
    <t>CARLOS JORQUERA GONZALEZ</t>
  </si>
  <si>
    <t>LAS BRUMAS</t>
  </si>
  <si>
    <t>GLORIA SALEH MUÑOZ / LEYLA SALEH MUÑOZ / LEONARDO SALEH MUÑOZ</t>
  </si>
  <si>
    <t>ERIK ITURRA DINAMARCA</t>
  </si>
  <si>
    <t>GENERAL FRANCISCO MIRANDA</t>
  </si>
  <si>
    <t>REG 183</t>
  </si>
  <si>
    <t>058/066/067/068/069</t>
  </si>
  <si>
    <t>79 / 0 / 8</t>
  </si>
  <si>
    <t>INMOBILIARIA AMANDA SPA</t>
  </si>
  <si>
    <t>PE 159</t>
  </si>
  <si>
    <t>341 / 6 / 0</t>
  </si>
  <si>
    <t>PE 444</t>
  </si>
  <si>
    <t>PE 118</t>
  </si>
  <si>
    <t>CECILIA DUQUE VIDELA</t>
  </si>
  <si>
    <t>MP 217</t>
  </si>
  <si>
    <t>CARLOS HERMOSILLA RIOS / ALEJANDRA SAGREDO CHAVEZ</t>
  </si>
  <si>
    <t>DIEGO GONZALEZ ZEMAN</t>
  </si>
  <si>
    <t>1261 B</t>
  </si>
  <si>
    <t>PE 26847</t>
  </si>
  <si>
    <t>REG 1892</t>
  </si>
  <si>
    <t>001/002/042/043/059/063/064/065/066</t>
  </si>
  <si>
    <t>367 / 1 / 0 / 149</t>
  </si>
  <si>
    <t>INVERSIONES PUNTA BLANCA SPA Y OTROS (3)</t>
  </si>
  <si>
    <t>MALAQUIAS CONCHA / GENERAL BUSTAMANTE / JUAN GODOY</t>
  </si>
  <si>
    <t>67-69-75-77-79-81 / 655-663 / 70-72-80</t>
  </si>
  <si>
    <t>196 / 7 / 0 / 145</t>
  </si>
  <si>
    <t>76,468,554-7</t>
  </si>
  <si>
    <t>54 DEPTOS - 21 ESTAC - 18 BOD - 39 ESTAC+BOD - 3 LOCALES</t>
  </si>
  <si>
    <t>120 DEPTOS - 85 ESTAC - 57 BOD - 24 (1)ESTAC+BOD - 6 (2)ESTAC+BOD</t>
  </si>
  <si>
    <t>004/8005/006/007/008/009</t>
  </si>
  <si>
    <t>115 DEPTOS - 54 ESTAC - 32 BOD - 41 ESTAC+BOD</t>
  </si>
  <si>
    <t>76,699,840-2</t>
  </si>
  <si>
    <t>MANUEL MONTT</t>
  </si>
  <si>
    <t>EL OIDOR</t>
  </si>
  <si>
    <t>719-001</t>
  </si>
  <si>
    <t>719-002</t>
  </si>
  <si>
    <t>719-024</t>
  </si>
  <si>
    <t>719-025</t>
  </si>
  <si>
    <t>719-026</t>
  </si>
  <si>
    <t>INMOBILIARIA INCOVIBA OPTIMUS LTDA.</t>
  </si>
  <si>
    <t>76,743,916-4</t>
  </si>
  <si>
    <t>6729-019</t>
  </si>
  <si>
    <t>6729-020</t>
  </si>
  <si>
    <t>6729-021</t>
  </si>
  <si>
    <t>6729-022</t>
  </si>
  <si>
    <t>INVERSIONES INGENIEROS TRECE SPA</t>
  </si>
  <si>
    <t>76,839,928-K</t>
  </si>
  <si>
    <t>519-001</t>
  </si>
  <si>
    <t>519-006</t>
  </si>
  <si>
    <t>76,410,017-4</t>
  </si>
  <si>
    <t>PE 66</t>
  </si>
  <si>
    <t>135</t>
  </si>
  <si>
    <t>EQUIP. SERVICIOS - OFICINAS - LOCAL</t>
  </si>
  <si>
    <t>ROBERTO OBREGUIZ CANDIA</t>
  </si>
  <si>
    <t>8,215,241-5</t>
  </si>
  <si>
    <t>PE 290</t>
  </si>
  <si>
    <t>PE 53960</t>
  </si>
  <si>
    <t>REG 1125</t>
  </si>
  <si>
    <t>REG 245</t>
  </si>
  <si>
    <t>5,225,806-5</t>
  </si>
  <si>
    <t>PE 157</t>
  </si>
  <si>
    <t>76,815,484-8</t>
  </si>
  <si>
    <t>PE 226</t>
  </si>
  <si>
    <t>MP 275</t>
  </si>
  <si>
    <t>JULIO PRADO</t>
  </si>
  <si>
    <t xml:space="preserve">EQUIP. SERVICIOS - OFICINAS </t>
  </si>
  <si>
    <t>76,632,850-4</t>
  </si>
  <si>
    <t>REG 7</t>
  </si>
  <si>
    <t>78,306,560-6</t>
  </si>
  <si>
    <t>MP 246</t>
  </si>
  <si>
    <t>INMOBILIARIA Y CONSTRUCTORA DELABASE V S.A.</t>
  </si>
  <si>
    <t>76,016,745-2</t>
  </si>
  <si>
    <t>MP 169</t>
  </si>
  <si>
    <t>INMOBILIARIA BESALCO S.A.</t>
  </si>
  <si>
    <t>84,056,200-K</t>
  </si>
  <si>
    <t>26</t>
  </si>
  <si>
    <t>VIVIANA VALERIA AGUAYO LORCA</t>
  </si>
  <si>
    <t>NILAHUE</t>
  </si>
  <si>
    <t>REG 973</t>
  </si>
  <si>
    <t>27</t>
  </si>
  <si>
    <t>RODRIGO PUMARINO DE LA MAZA / HEINZ JUNGE WENZEL</t>
  </si>
  <si>
    <t>0069/007/008/072/073</t>
  </si>
  <si>
    <t>96 / 0 / 0</t>
  </si>
  <si>
    <t>CHILE ESPAÑA / CAMPOAMOR / PASAJE CHILE ESPAÑA</t>
  </si>
  <si>
    <t>447-451 / 3035 / 425-429</t>
  </si>
  <si>
    <t>039/040/041/042</t>
  </si>
  <si>
    <t>52 / 0 / 0</t>
  </si>
  <si>
    <t>INMOBILIARIA LUIS PEREIRA SPA</t>
  </si>
  <si>
    <t>PATRICIO LEON BATISTA</t>
  </si>
  <si>
    <t>868-890-894-908</t>
  </si>
  <si>
    <t>PE 356</t>
  </si>
  <si>
    <t>531 / 4 / 0</t>
  </si>
  <si>
    <t>INMOBILIARIA ACTUAL SEMINARIO S.A.</t>
  </si>
  <si>
    <t>TUCAPEL / SEMINARIO</t>
  </si>
  <si>
    <t>233 / 768 LC1 LC2 LC3</t>
  </si>
  <si>
    <t>PE 212</t>
  </si>
  <si>
    <t>042</t>
  </si>
  <si>
    <t>PILAR FARRES VILADECAS</t>
  </si>
  <si>
    <t>CYNTHIA URTUBIA HEREDIA</t>
  </si>
  <si>
    <t>PE 13635</t>
  </si>
  <si>
    <t>AMP 208</t>
  </si>
  <si>
    <t>EQUIP. EDUCACIONAL - CENTRO DE CAPACITACION</t>
  </si>
  <si>
    <t>NELLY TERESA FERNANDEZ FIGUEROA</t>
  </si>
  <si>
    <t>LEONARDO CAÑETE TORRES</t>
  </si>
  <si>
    <t>REG 46</t>
  </si>
  <si>
    <t>AMP 71</t>
  </si>
  <si>
    <t>PE 17</t>
  </si>
  <si>
    <t>RF 74</t>
  </si>
  <si>
    <t>PE 172</t>
  </si>
  <si>
    <t>RF 209</t>
  </si>
  <si>
    <t>019/020/021/035/036/037/038/039/040/041</t>
  </si>
  <si>
    <t>99 / 0 / 0</t>
  </si>
  <si>
    <t>MARCELA PUGA WOLF</t>
  </si>
  <si>
    <t>SANTA JULIA / LOS TALAVERAS / ALCALDE EDUARDO CASTILLO VELASCO</t>
  </si>
  <si>
    <t>363-387-393 / 370-380 / 3776-3780-3784-3788-3792</t>
  </si>
  <si>
    <t>EQUIP. EDUCACIONAL - CIERRE PERIMETRAL</t>
  </si>
  <si>
    <t>0 / 0 / 0</t>
  </si>
  <si>
    <t>DANILO CIOLINA VALENCIA</t>
  </si>
  <si>
    <t>EQUIP. EDUCACIONAL - BAÑOS ESCOLARES</t>
  </si>
  <si>
    <t>FUNDACION SAN NECTARIO</t>
  </si>
  <si>
    <t>ALEJANDRO ESTEVEZ PETERSEN</t>
  </si>
  <si>
    <t>VIA TRECE</t>
  </si>
  <si>
    <t>REG 2</t>
  </si>
  <si>
    <t>001/002/009/010</t>
  </si>
  <si>
    <t xml:space="preserve">58 / 0 / 0 </t>
  </si>
  <si>
    <t>INMOBILIARIA D.S.E. LTDA.</t>
  </si>
  <si>
    <t>CRISTOBAL GROSS OSSA / ALBERTO CONTESSE AYALA</t>
  </si>
  <si>
    <t>PEDRO TORRES / PRESIDENTE JOSE BATLLE Y ORDOÑEZ</t>
  </si>
  <si>
    <t>595-611 / 3988-4004</t>
  </si>
  <si>
    <t>PE 48</t>
  </si>
  <si>
    <t>012/013/014</t>
  </si>
  <si>
    <t>105 / 4 / 0</t>
  </si>
  <si>
    <t>INMOBILIARIA Y CONSTRUCTORA PEDRO DE VALDIVIA 2885 SPA</t>
  </si>
  <si>
    <t>FELIPE GARCIA CORREA</t>
  </si>
  <si>
    <t>2881-2885-2895</t>
  </si>
  <si>
    <t>PE 342</t>
  </si>
  <si>
    <t>MP 296</t>
  </si>
  <si>
    <t>EQUIP. EDUCACIONAL - SALAS DE EXPOSICION</t>
  </si>
  <si>
    <t>RICARDO MUÑOZ PEREZ</t>
  </si>
  <si>
    <t>INMOBILIARIA NUCLEO PEDRO TORRES S.A.</t>
  </si>
  <si>
    <t>PE 315</t>
  </si>
  <si>
    <t>018/019</t>
  </si>
  <si>
    <t>14 / 0 / 0</t>
  </si>
  <si>
    <t>INMOBILIARIA MOVE SPA</t>
  </si>
  <si>
    <t>025</t>
  </si>
  <si>
    <t>PHILIPP KAUFMANN</t>
  </si>
  <si>
    <t>JOSE LLANOS ALVEAR</t>
  </si>
  <si>
    <t>REG 18</t>
  </si>
  <si>
    <t>RENTAS PATIO II SPA</t>
  </si>
  <si>
    <t>ROCIO MOSCOSO JOFRE</t>
  </si>
  <si>
    <t>2457 LC 12</t>
  </si>
  <si>
    <t>POM 2</t>
  </si>
  <si>
    <t>RF 120</t>
  </si>
  <si>
    <t>LUIS ARENAS CORTES</t>
  </si>
  <si>
    <t>222 LC 1A LC 1B</t>
  </si>
  <si>
    <t>046/047/048/049</t>
  </si>
  <si>
    <t>87 / 0 / 0</t>
  </si>
  <si>
    <t>2909-2915-2931-2947</t>
  </si>
  <si>
    <t>PE 178</t>
  </si>
  <si>
    <t>SONIA WILSON LABBE</t>
  </si>
  <si>
    <t>CLAUDIO ARMIJO PIZARRO</t>
  </si>
  <si>
    <t>1787 CS 9</t>
  </si>
  <si>
    <t>MARIO ROZAS BRAVO Y OTROS</t>
  </si>
  <si>
    <t>YERKO IVAN MILIC POBLETE</t>
  </si>
  <si>
    <t>TENIENTE COMPTON</t>
  </si>
  <si>
    <t>CLAUDE MALEBRAN RONC</t>
  </si>
  <si>
    <t>MAKARENA MUÑOZ TOLOSA</t>
  </si>
  <si>
    <t>074</t>
  </si>
  <si>
    <t>JOEL CIFUENTES SANTIBAÑEZ</t>
  </si>
  <si>
    <t>GENERAL GOROSTIAGA</t>
  </si>
  <si>
    <t>957-C</t>
  </si>
  <si>
    <t>PE 51</t>
  </si>
  <si>
    <t>AMP 65</t>
  </si>
  <si>
    <t>299 / 0 / 0 / 202</t>
  </si>
  <si>
    <t>PABLO TALHOUK M. / ANDRES BRIONES G. / EDUARDO CANCINO G.</t>
  </si>
  <si>
    <t>146 / 2 / 0 / 147</t>
  </si>
  <si>
    <t>INMOBILIARIA LOS TILOS S.A.</t>
  </si>
  <si>
    <t>RODOLFO VALDEZ HERNANDEZ / SERGIO OSSA BONTEMPI</t>
  </si>
  <si>
    <t>MARATHON</t>
  </si>
  <si>
    <t>026/027</t>
  </si>
  <si>
    <t>EQUIP. COMERCIAL - LOCALES - ACTIV. PRODUCTIVAS - BODEGAS</t>
  </si>
  <si>
    <t>0 / 3 / 0 / 0 (684 BODEGAS)</t>
  </si>
  <si>
    <t>AKI KB MINIBODEGAS SPA</t>
  </si>
  <si>
    <t>CLAUDIA NEGRETE GALAZ</t>
  </si>
  <si>
    <t>MANUEL MONTT / SUCRE</t>
  </si>
  <si>
    <t>2308 / 1840</t>
  </si>
  <si>
    <t>004/138</t>
  </si>
  <si>
    <t>225 / 0 / 0 / 210</t>
  </si>
  <si>
    <t>ALMAGRO S.A. / SOC. EDUCACIONAL HEINRICH S.A.</t>
  </si>
  <si>
    <t>1427 / 1460 L</t>
  </si>
  <si>
    <t>076/077/078</t>
  </si>
  <si>
    <t>NICOLAS VICENTE IDIALBORDE / JAVIER BRAHM SMART</t>
  </si>
  <si>
    <t>2222-2238-2360</t>
  </si>
  <si>
    <t>007/008/103</t>
  </si>
  <si>
    <t>103 / 0 / 0 / 129</t>
  </si>
  <si>
    <t>JOSE PEDRO ALESSANDRI / LAS PALMERAS</t>
  </si>
  <si>
    <t>1275-1295 / 3170</t>
  </si>
  <si>
    <t>035/036/037/038/039</t>
  </si>
  <si>
    <t>67 / 0 / 0 / 67</t>
  </si>
  <si>
    <t>ESTEBAN DIEZ TORRES Y OTROS</t>
  </si>
  <si>
    <t>RODRIGO ARAVENA ALEGRIA</t>
  </si>
  <si>
    <t>LOS TRES ANTONIOS / ZAÑARTU</t>
  </si>
  <si>
    <t>1860-1876 / 2680-2702-2712</t>
  </si>
  <si>
    <t>020/021/039</t>
  </si>
  <si>
    <t>38 / 0 / 0 / 52</t>
  </si>
  <si>
    <t>ESPACIOS DESARROLLOS INMOBILIARIOS LTDA.</t>
  </si>
  <si>
    <t>HOLANDA / CAMPOAMOR</t>
  </si>
  <si>
    <t>3471-3483 / 3182</t>
  </si>
  <si>
    <t>227 / 6 / 0 / 171</t>
  </si>
  <si>
    <t>INVERSIONES CASA ALTA SPA</t>
  </si>
  <si>
    <t>LOS AVELLANOS / PEDRO DE VALDIVIA</t>
  </si>
  <si>
    <t>2531-2543-2553-2557-2591-2605 / 5414-5446</t>
  </si>
  <si>
    <t>013/014/015/0447/045/046</t>
  </si>
  <si>
    <t>393 / 2 / 0 / 233</t>
  </si>
  <si>
    <t>VICUÑA MACKENNA / PEDRO OÑA</t>
  </si>
  <si>
    <t>910-912-920-930 / 35-55-79-83</t>
  </si>
  <si>
    <t>198 / 0 / 0 / 198</t>
  </si>
  <si>
    <t>INMOBILIARIA SAN EUGENIO SPA</t>
  </si>
  <si>
    <t>SEMINARIO / SAN EUGENIO / CRESCENE ERRAZURIZ</t>
  </si>
  <si>
    <t>1307 AL 1413 / 576 AL 630 / 291</t>
  </si>
  <si>
    <t>250 / 3 / 0 / 179</t>
  </si>
  <si>
    <t>INGRID LEONOR MARIA SEPULVEDA CLARAMUNT Y OTROS</t>
  </si>
  <si>
    <t>ALEJANDRO LUIS URZUA PIZARRO</t>
  </si>
  <si>
    <t>2171 - 2181 - 2185</t>
  </si>
  <si>
    <t>278 / 0 / 0 / 173</t>
  </si>
  <si>
    <t>017/018/037/038/039/040/041</t>
  </si>
  <si>
    <t>78 / 0 / 0 / 94</t>
  </si>
  <si>
    <t>INMOBILIARIA ISNPIRA SPA</t>
  </si>
  <si>
    <t>PUCARA / SILVIO GUERRERO</t>
  </si>
  <si>
    <t>5525-5539 / 1056-1068-1078-1084</t>
  </si>
  <si>
    <t>406 / 2 / 0 / 406</t>
  </si>
  <si>
    <t>1563-1593</t>
  </si>
  <si>
    <t>001/002/003/009/010/011/012/013</t>
  </si>
  <si>
    <t>426 / 5 / 0 / 461</t>
  </si>
  <si>
    <t>IRARRAZAVAL / OBISPO ORREGO</t>
  </si>
  <si>
    <t>1161-1173-1181 / 38-42-52-62-64</t>
  </si>
  <si>
    <t>005/018/031/032/034/035</t>
  </si>
  <si>
    <t>297 / 0 / 0 / 185</t>
  </si>
  <si>
    <t>1222-1300 / 1852-1870-1888-1890</t>
  </si>
  <si>
    <t>48 / 0 / 0 / 33</t>
  </si>
  <si>
    <t>INMOBILIARIA E INVERSIONES ALFREDO SOLAR LTDA.</t>
  </si>
  <si>
    <t>MIGUEL COHEN MUÑOZ / RODRIGO DUQUE MOTTA</t>
  </si>
  <si>
    <t>012/013/014/015/016</t>
  </si>
  <si>
    <t>11 / 12</t>
  </si>
  <si>
    <t>202 / 0 / 0 / 207</t>
  </si>
  <si>
    <t>GUILLERMO MONTERO INOSTROZA</t>
  </si>
  <si>
    <t>2012-2050</t>
  </si>
  <si>
    <t>006/007/008</t>
  </si>
  <si>
    <t>107 / 0 / 0 / 99</t>
  </si>
  <si>
    <t>INMOBILIARIA POLYCOM LTDA.</t>
  </si>
  <si>
    <t>1845-1849-1885</t>
  </si>
  <si>
    <t>020/021/022/001/003/004/005/010</t>
  </si>
  <si>
    <t>171 / 2 / 0 / 155</t>
  </si>
  <si>
    <t>INMOBILIARIA LAS PATAGUAS LTDA.</t>
  </si>
  <si>
    <t>FERNANDO GSCHWENDER KRAUSE</t>
  </si>
  <si>
    <t>SALVADOR / LINCOYAN</t>
  </si>
  <si>
    <t>2186-2188-2198-2216-2194 / 1023-1029-1017-1041-1053</t>
  </si>
  <si>
    <t>233 / 2 / 0 / 149</t>
  </si>
  <si>
    <t>INVERSIONES SAN ANDRES LTDA.</t>
  </si>
  <si>
    <t>MARCELA NICOLE GODOY WINKLER</t>
  </si>
  <si>
    <t>009/0140/011</t>
  </si>
  <si>
    <t>41 DEPTOS - 4 OFICINAS - 32 ESTAC - 22 BOD - 22 ESTAC+BOD</t>
  </si>
  <si>
    <t>INMOBILIARIA PLAZA EGAÑA LTDA. Y CIA.</t>
  </si>
  <si>
    <t>S/RUT</t>
  </si>
  <si>
    <t>58-62-68-72-66A-66B</t>
  </si>
  <si>
    <t>2 DEPTOS - 4 LOCALES</t>
  </si>
  <si>
    <t>38-44-50-54-46A-46B</t>
  </si>
  <si>
    <t>20-24-30-34-26A-26B</t>
  </si>
  <si>
    <t>139 DEPTOS - 127 ESTAC - 57 BOD - 53 ESTAC+BOD</t>
  </si>
  <si>
    <t>76,489,301-8</t>
  </si>
  <si>
    <t>46 DEPTOS - 38 ESTAC - 11 BOD - 13 ESTAC+BOD</t>
  </si>
  <si>
    <t>5435-010</t>
  </si>
  <si>
    <t>5435-011</t>
  </si>
  <si>
    <t>5435-012</t>
  </si>
  <si>
    <t>FUSION Y MOD. DE DESLINDES</t>
  </si>
  <si>
    <t>VIVIENDA - EQUIP. SERVICIOS - OFICINA</t>
  </si>
  <si>
    <t>EQUIP. SERCICIOS - OFICINAS</t>
  </si>
  <si>
    <t>CENTRO DE LARGA ESTADIA DE ADULTOS MAYORES</t>
  </si>
  <si>
    <t>76,361,456-5</t>
  </si>
  <si>
    <t>MP 223</t>
  </si>
  <si>
    <t>10,914,478-9</t>
  </si>
  <si>
    <t>POM 133</t>
  </si>
  <si>
    <t>MP 130</t>
  </si>
  <si>
    <t>EQUIP. COMERCIAL - SERVICIOS PROFESIONALES</t>
  </si>
  <si>
    <t>MAI LEG KIANG LIU</t>
  </si>
  <si>
    <t>10,098,304-4</t>
  </si>
  <si>
    <t>76,607,163-5</t>
  </si>
  <si>
    <t>MP 202</t>
  </si>
  <si>
    <t>EDUARDO MAURICIO DAUVIN MUÑOZ</t>
  </si>
  <si>
    <t>5,752,810-9</t>
  </si>
  <si>
    <t>POM 52947</t>
  </si>
  <si>
    <t>76,560,927-5</t>
  </si>
  <si>
    <t>MP 307</t>
  </si>
  <si>
    <t>96,839,400-2</t>
  </si>
  <si>
    <t>POM 145</t>
  </si>
</sst>
</file>

<file path=xl/styles.xml><?xml version="1.0" encoding="utf-8"?>
<styleSheet xmlns="http://schemas.openxmlformats.org/spreadsheetml/2006/main">
  <numFmts count="3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.000"/>
    <numFmt numFmtId="185" formatCode="000"/>
    <numFmt numFmtId="186" formatCode="00#"/>
    <numFmt numFmtId="187" formatCode="#,##0.0"/>
    <numFmt numFmtId="188" formatCode="0.0"/>
    <numFmt numFmtId="189" formatCode="0.0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0" fillId="20" borderId="0" applyNumberFormat="0" applyBorder="0" applyAlignment="0" applyProtection="0"/>
    <xf numFmtId="0" fontId="16" fillId="21" borderId="1" applyNumberFormat="0" applyAlignment="0" applyProtection="0"/>
    <xf numFmtId="0" fontId="17" fillId="22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19" fillId="22" borderId="0" applyNumberFormat="0" applyBorder="0" applyAlignment="0" applyProtection="0"/>
    <xf numFmtId="0" fontId="19" fillId="32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27" borderId="0" applyNumberFormat="0" applyBorder="0" applyAlignment="0" applyProtection="0"/>
    <xf numFmtId="0" fontId="20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6" borderId="0" applyNumberFormat="0" applyBorder="0" applyAlignment="0" applyProtection="0"/>
    <xf numFmtId="0" fontId="20" fillId="27" borderId="0" applyNumberFormat="0" applyBorder="0" applyAlignment="0" applyProtection="0"/>
    <xf numFmtId="0" fontId="20" fillId="37" borderId="0" applyNumberFormat="0" applyBorder="0" applyAlignment="0" applyProtection="0"/>
    <xf numFmtId="0" fontId="19" fillId="38" borderId="0" applyNumberFormat="0" applyBorder="0" applyAlignment="0" applyProtection="0"/>
    <xf numFmtId="0" fontId="14" fillId="3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37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38" borderId="0" applyNumberFormat="0" applyBorder="0" applyAlignment="0" applyProtection="0"/>
    <xf numFmtId="0" fontId="0" fillId="37" borderId="5" applyNumberFormat="0" applyFont="0" applyAlignment="0" applyProtection="0"/>
    <xf numFmtId="9" fontId="0" fillId="0" borderId="0" applyFont="0" applyFill="0" applyBorder="0" applyAlignment="0" applyProtection="0"/>
    <xf numFmtId="0" fontId="15" fillId="21" borderId="6" applyNumberFormat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390">
    <xf numFmtId="0" fontId="0" fillId="0" borderId="0" xfId="0" applyAlignment="1">
      <alignment/>
    </xf>
    <xf numFmtId="0" fontId="0" fillId="0" borderId="0" xfId="0" applyFont="1" applyAlignment="1">
      <alignment/>
    </xf>
    <xf numFmtId="181" fontId="0" fillId="0" borderId="10" xfId="72" applyFont="1" applyBorder="1" applyAlignment="1" applyProtection="1">
      <alignment horizontal="center"/>
      <protection/>
    </xf>
    <xf numFmtId="14" fontId="0" fillId="0" borderId="10" xfId="72" applyNumberFormat="1" applyFont="1" applyBorder="1" applyAlignment="1">
      <alignment horizontal="center"/>
    </xf>
    <xf numFmtId="4" fontId="0" fillId="0" borderId="10" xfId="72" applyNumberFormat="1" applyFont="1" applyBorder="1" applyAlignment="1" applyProtection="1">
      <alignment horizontal="right"/>
      <protection/>
    </xf>
    <xf numFmtId="0" fontId="0" fillId="0" borderId="10" xfId="72" applyNumberFormat="1" applyFont="1" applyBorder="1" applyAlignment="1" applyProtection="1">
      <alignment horizontal="right"/>
      <protection/>
    </xf>
    <xf numFmtId="4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4" fontId="0" fillId="0" borderId="10" xfId="0" applyNumberFormat="1" applyFont="1" applyBorder="1" applyAlignment="1">
      <alignment/>
    </xf>
    <xf numFmtId="185" fontId="0" fillId="0" borderId="10" xfId="72" applyNumberFormat="1" applyFont="1" applyBorder="1" applyAlignment="1" applyProtection="1">
      <alignment horizontal="center"/>
      <protection/>
    </xf>
    <xf numFmtId="4" fontId="0" fillId="0" borderId="0" xfId="0" applyNumberFormat="1" applyFont="1" applyAlignment="1">
      <alignment/>
    </xf>
    <xf numFmtId="185" fontId="0" fillId="0" borderId="10" xfId="0" applyNumberFormat="1" applyFont="1" applyBorder="1" applyAlignment="1">
      <alignment horizontal="center"/>
    </xf>
    <xf numFmtId="1" fontId="0" fillId="0" borderId="10" xfId="72" applyNumberFormat="1" applyFont="1" applyBorder="1" applyAlignment="1" applyProtection="1">
      <alignment horizontal="center"/>
      <protection/>
    </xf>
    <xf numFmtId="185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85" fontId="0" fillId="0" borderId="10" xfId="72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4" fontId="0" fillId="0" borderId="10" xfId="0" applyNumberFormat="1" applyFont="1" applyBorder="1" applyAlignment="1">
      <alignment/>
    </xf>
    <xf numFmtId="4" fontId="0" fillId="0" borderId="10" xfId="72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39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185" fontId="0" fillId="0" borderId="10" xfId="72" applyNumberFormat="1" applyFont="1" applyFill="1" applyBorder="1" applyAlignment="1" applyProtection="1">
      <alignment horizontal="center"/>
      <protection/>
    </xf>
    <xf numFmtId="14" fontId="0" fillId="0" borderId="10" xfId="72" applyNumberFormat="1" applyFont="1" applyFill="1" applyBorder="1" applyAlignment="1">
      <alignment horizontal="center" vertical="center"/>
    </xf>
    <xf numFmtId="4" fontId="0" fillId="0" borderId="10" xfId="72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39" borderId="10" xfId="0" applyFill="1" applyBorder="1" applyAlignment="1">
      <alignment horizontal="center" vertical="center"/>
    </xf>
    <xf numFmtId="14" fontId="0" fillId="39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81" fontId="0" fillId="0" borderId="10" xfId="72" applyFont="1" applyBorder="1" applyAlignment="1" applyProtection="1">
      <alignment horizontal="center"/>
      <protection/>
    </xf>
    <xf numFmtId="0" fontId="0" fillId="0" borderId="10" xfId="72" applyNumberFormat="1" applyFont="1" applyBorder="1" applyAlignment="1">
      <alignment horizontal="left"/>
    </xf>
    <xf numFmtId="0" fontId="0" fillId="0" borderId="10" xfId="72" applyNumberFormat="1" applyFont="1" applyBorder="1" applyAlignment="1" applyProtection="1">
      <alignment horizontal="left"/>
      <protection/>
    </xf>
    <xf numFmtId="0" fontId="0" fillId="0" borderId="10" xfId="72" applyNumberFormat="1" applyFont="1" applyBorder="1" applyAlignment="1" applyProtection="1">
      <alignment horizontal="right"/>
      <protection/>
    </xf>
    <xf numFmtId="181" fontId="0" fillId="0" borderId="10" xfId="72" applyFont="1" applyBorder="1" applyAlignment="1" applyProtection="1">
      <alignment horizontal="center" vertical="center"/>
      <protection/>
    </xf>
    <xf numFmtId="49" fontId="0" fillId="0" borderId="10" xfId="72" applyNumberFormat="1" applyFont="1" applyBorder="1" applyAlignment="1">
      <alignment horizontal="left" vertical="center"/>
    </xf>
    <xf numFmtId="49" fontId="0" fillId="0" borderId="10" xfId="72" applyNumberFormat="1" applyFont="1" applyBorder="1" applyAlignment="1" applyProtection="1">
      <alignment horizontal="left" vertical="center"/>
      <protection/>
    </xf>
    <xf numFmtId="49" fontId="0" fillId="0" borderId="10" xfId="72" applyNumberFormat="1" applyFont="1" applyBorder="1" applyAlignment="1" applyProtection="1">
      <alignment horizontal="left"/>
      <protection/>
    </xf>
    <xf numFmtId="49" fontId="0" fillId="0" borderId="11" xfId="72" applyNumberFormat="1" applyFont="1" applyBorder="1" applyAlignment="1" applyProtection="1">
      <alignment horizontal="center"/>
      <protection/>
    </xf>
    <xf numFmtId="49" fontId="0" fillId="0" borderId="11" xfId="72" applyNumberFormat="1" applyFont="1" applyBorder="1" applyAlignment="1">
      <alignment horizontal="left"/>
    </xf>
    <xf numFmtId="49" fontId="0" fillId="0" borderId="11" xfId="72" applyNumberFormat="1" applyFont="1" applyBorder="1" applyAlignment="1" applyProtection="1">
      <alignment horizontal="left"/>
      <protection/>
    </xf>
    <xf numFmtId="0" fontId="0" fillId="0" borderId="11" xfId="72" applyNumberFormat="1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right"/>
    </xf>
    <xf numFmtId="0" fontId="0" fillId="39" borderId="10" xfId="0" applyFont="1" applyFill="1" applyBorder="1" applyAlignment="1">
      <alignment horizontal="left" vertical="center"/>
    </xf>
    <xf numFmtId="0" fontId="0" fillId="39" borderId="10" xfId="0" applyFont="1" applyFill="1" applyBorder="1" applyAlignment="1">
      <alignment horizontal="right"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right"/>
      <protection/>
    </xf>
    <xf numFmtId="49" fontId="0" fillId="0" borderId="10" xfId="72" applyNumberFormat="1" applyFont="1" applyBorder="1" applyAlignment="1" applyProtection="1">
      <alignment horizontal="center"/>
      <protection/>
    </xf>
    <xf numFmtId="49" fontId="0" fillId="0" borderId="10" xfId="72" applyNumberFormat="1" applyFont="1" applyBorder="1" applyAlignment="1">
      <alignment horizontal="left"/>
    </xf>
    <xf numFmtId="14" fontId="0" fillId="0" borderId="10" xfId="72" applyNumberFormat="1" applyFont="1" applyBorder="1" applyAlignment="1">
      <alignment horizontal="center"/>
    </xf>
    <xf numFmtId="14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49" fontId="0" fillId="0" borderId="10" xfId="72" applyNumberFormat="1" applyFont="1" applyBorder="1" applyAlignment="1" applyProtection="1">
      <alignment horizontal="right"/>
      <protection/>
    </xf>
    <xf numFmtId="185" fontId="0" fillId="0" borderId="10" xfId="0" applyNumberFormat="1" applyFont="1" applyBorder="1" applyAlignment="1">
      <alignment horizontal="center"/>
    </xf>
    <xf numFmtId="4" fontId="0" fillId="0" borderId="10" xfId="72" applyNumberFormat="1" applyFont="1" applyBorder="1" applyAlignment="1" applyProtection="1">
      <alignment horizontal="right"/>
      <protection/>
    </xf>
    <xf numFmtId="0" fontId="0" fillId="0" borderId="10" xfId="72" applyNumberFormat="1" applyFont="1" applyBorder="1" applyAlignment="1" applyProtection="1">
      <alignment horizontal="center"/>
      <protection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181" fontId="0" fillId="0" borderId="10" xfId="72" applyFont="1" applyFill="1" applyBorder="1" applyAlignment="1" applyProtection="1">
      <alignment horizontal="center"/>
      <protection/>
    </xf>
    <xf numFmtId="49" fontId="0" fillId="0" borderId="10" xfId="72" applyNumberFormat="1" applyFont="1" applyFill="1" applyBorder="1" applyAlignment="1">
      <alignment horizontal="left"/>
    </xf>
    <xf numFmtId="0" fontId="0" fillId="0" borderId="10" xfId="72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>
      <alignment horizontal="left"/>
    </xf>
    <xf numFmtId="0" fontId="0" fillId="0" borderId="10" xfId="0" applyBorder="1" applyAlignment="1">
      <alignment horizontal="center"/>
    </xf>
    <xf numFmtId="4" fontId="0" fillId="0" borderId="10" xfId="72" applyNumberFormat="1" applyFont="1" applyFill="1" applyBorder="1" applyAlignment="1" applyProtection="1">
      <alignment horizontal="right"/>
      <protection/>
    </xf>
    <xf numFmtId="0" fontId="0" fillId="39" borderId="10" xfId="0" applyFont="1" applyFill="1" applyBorder="1" applyAlignment="1">
      <alignment vertical="center"/>
    </xf>
    <xf numFmtId="0" fontId="0" fillId="39" borderId="10" xfId="0" applyFont="1" applyFill="1" applyBorder="1" applyAlignment="1">
      <alignment horizontal="right" vertical="center"/>
    </xf>
    <xf numFmtId="181" fontId="0" fillId="0" borderId="10" xfId="72" applyFont="1" applyFill="1" applyBorder="1" applyAlignment="1" applyProtection="1">
      <alignment horizontal="center" vertical="center"/>
      <protection/>
    </xf>
    <xf numFmtId="49" fontId="0" fillId="0" borderId="10" xfId="72" applyNumberFormat="1" applyFont="1" applyFill="1" applyBorder="1" applyAlignment="1">
      <alignment horizontal="left" vertical="center"/>
    </xf>
    <xf numFmtId="14" fontId="0" fillId="0" borderId="10" xfId="0" applyNumberFormat="1" applyFont="1" applyBorder="1" applyAlignment="1">
      <alignment horizontal="center"/>
    </xf>
    <xf numFmtId="49" fontId="0" fillId="0" borderId="10" xfId="72" applyNumberFormat="1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center"/>
    </xf>
    <xf numFmtId="0" fontId="0" fillId="0" borderId="10" xfId="72" applyNumberFormat="1" applyFont="1" applyBorder="1" applyAlignment="1" applyProtection="1">
      <alignment horizontal="center" vertical="center"/>
      <protection/>
    </xf>
    <xf numFmtId="0" fontId="0" fillId="0" borderId="10" xfId="72" applyNumberFormat="1" applyFont="1" applyFill="1" applyBorder="1" applyAlignment="1" applyProtection="1">
      <alignment horizontal="center" vertical="center"/>
      <protection/>
    </xf>
    <xf numFmtId="0" fontId="0" fillId="40" borderId="10" xfId="0" applyFont="1" applyFill="1" applyBorder="1" applyAlignment="1">
      <alignment horizontal="right"/>
    </xf>
    <xf numFmtId="49" fontId="0" fillId="0" borderId="10" xfId="72" applyNumberFormat="1" applyFont="1" applyBorder="1" applyAlignment="1" applyProtection="1">
      <alignment/>
      <protection/>
    </xf>
    <xf numFmtId="1" fontId="0" fillId="0" borderId="10" xfId="0" applyNumberFormat="1" applyFont="1" applyBorder="1" applyAlignment="1">
      <alignment horizontal="center" vertical="center"/>
    </xf>
    <xf numFmtId="49" fontId="0" fillId="0" borderId="11" xfId="72" applyNumberFormat="1" applyFont="1" applyBorder="1" applyAlignment="1">
      <alignment horizontal="left" vertical="center"/>
    </xf>
    <xf numFmtId="1" fontId="0" fillId="0" borderId="10" xfId="72" applyNumberFormat="1" applyFont="1" applyBorder="1" applyAlignment="1" applyProtection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0" fontId="0" fillId="0" borderId="10" xfId="72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85" fontId="0" fillId="0" borderId="10" xfId="0" applyNumberFormat="1" applyFont="1" applyBorder="1" applyAlignment="1" applyProtection="1">
      <alignment horizontal="center"/>
      <protection/>
    </xf>
    <xf numFmtId="4" fontId="0" fillId="0" borderId="10" xfId="0" applyNumberFormat="1" applyFont="1" applyBorder="1" applyAlignment="1">
      <alignment/>
    </xf>
    <xf numFmtId="181" fontId="0" fillId="0" borderId="10" xfId="72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1" fontId="0" fillId="0" borderId="10" xfId="72" applyNumberFormat="1" applyFont="1" applyFill="1" applyBorder="1" applyAlignment="1" applyProtection="1">
      <alignment horizontal="center" vertical="center"/>
      <protection/>
    </xf>
    <xf numFmtId="49" fontId="0" fillId="0" borderId="10" xfId="72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40" borderId="10" xfId="0" applyFill="1" applyBorder="1" applyAlignment="1">
      <alignment horizontal="center" vertical="center"/>
    </xf>
    <xf numFmtId="14" fontId="0" fillId="40" borderId="10" xfId="0" applyNumberFormat="1" applyFill="1" applyBorder="1" applyAlignment="1">
      <alignment horizontal="center" vertical="center"/>
    </xf>
    <xf numFmtId="0" fontId="0" fillId="40" borderId="10" xfId="0" applyFont="1" applyFill="1" applyBorder="1" applyAlignment="1">
      <alignment vertical="center"/>
    </xf>
    <xf numFmtId="0" fontId="0" fillId="40" borderId="10" xfId="0" applyFill="1" applyBorder="1" applyAlignment="1">
      <alignment horizontal="right" vertical="center"/>
    </xf>
    <xf numFmtId="0" fontId="0" fillId="40" borderId="10" xfId="0" applyFont="1" applyFill="1" applyBorder="1" applyAlignment="1">
      <alignment horizontal="left" vertical="center"/>
    </xf>
    <xf numFmtId="0" fontId="0" fillId="40" borderId="10" xfId="0" applyFont="1" applyFill="1" applyBorder="1" applyAlignment="1">
      <alignment horizontal="right"/>
    </xf>
    <xf numFmtId="0" fontId="0" fillId="40" borderId="10" xfId="0" applyFill="1" applyBorder="1" applyAlignment="1">
      <alignment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4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81" fontId="0" fillId="0" borderId="11" xfId="72" applyFont="1" applyBorder="1" applyAlignment="1" applyProtection="1">
      <alignment horizontal="center" vertical="center"/>
      <protection/>
    </xf>
    <xf numFmtId="4" fontId="0" fillId="0" borderId="11" xfId="72" applyNumberFormat="1" applyFont="1" applyBorder="1" applyAlignment="1" applyProtection="1">
      <alignment horizontal="right"/>
      <protection/>
    </xf>
    <xf numFmtId="49" fontId="0" fillId="0" borderId="10" xfId="72" applyNumberFormat="1" applyFont="1" applyFill="1" applyBorder="1" applyAlignment="1" applyProtection="1">
      <alignment horizontal="right"/>
      <protection/>
    </xf>
    <xf numFmtId="185" fontId="0" fillId="0" borderId="11" xfId="72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85" fontId="0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4" fontId="0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185" fontId="0" fillId="0" borderId="10" xfId="0" applyNumberFormat="1" applyFont="1" applyBorder="1" applyAlignment="1">
      <alignment horizontal="center" vertical="center"/>
    </xf>
    <xf numFmtId="4" fontId="0" fillId="0" borderId="10" xfId="72" applyNumberFormat="1" applyFont="1" applyFill="1" applyBorder="1" applyAlignment="1" applyProtection="1">
      <alignment horizontal="right" vertical="center"/>
      <protection/>
    </xf>
    <xf numFmtId="1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0" fillId="0" borderId="10" xfId="72" applyNumberFormat="1" applyFont="1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185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185" fontId="0" fillId="0" borderId="0" xfId="0" applyNumberFormat="1" applyFont="1" applyAlignment="1">
      <alignment horizontal="center"/>
    </xf>
    <xf numFmtId="181" fontId="1" fillId="0" borderId="10" xfId="72" applyFont="1" applyBorder="1" applyAlignment="1" applyProtection="1">
      <alignment horizontal="center"/>
      <protection/>
    </xf>
    <xf numFmtId="185" fontId="0" fillId="0" borderId="10" xfId="72" applyNumberFormat="1" applyFont="1" applyFill="1" applyBorder="1" applyAlignment="1" applyProtection="1">
      <alignment horizontal="center"/>
      <protection/>
    </xf>
    <xf numFmtId="185" fontId="0" fillId="0" borderId="10" xfId="0" applyNumberFormat="1" applyFont="1" applyFill="1" applyBorder="1" applyAlignment="1">
      <alignment horizontal="center"/>
    </xf>
    <xf numFmtId="181" fontId="1" fillId="0" borderId="11" xfId="7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14" fontId="0" fillId="0" borderId="11" xfId="72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" fontId="0" fillId="0" borderId="10" xfId="72" applyNumberFormat="1" applyFont="1" applyFill="1" applyBorder="1" applyAlignment="1" applyProtection="1">
      <alignment horizontal="right" vertical="center"/>
      <protection/>
    </xf>
    <xf numFmtId="0" fontId="0" fillId="0" borderId="10" xfId="72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11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left"/>
      <protection/>
    </xf>
    <xf numFmtId="49" fontId="0" fillId="0" borderId="0" xfId="0" applyNumberFormat="1" applyFont="1" applyAlignment="1">
      <alignment horizontal="right"/>
    </xf>
    <xf numFmtId="14" fontId="0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17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 vertical="center"/>
    </xf>
    <xf numFmtId="1" fontId="0" fillId="0" borderId="10" xfId="72" applyNumberFormat="1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49" fontId="0" fillId="0" borderId="11" xfId="0" applyNumberFormat="1" applyFont="1" applyBorder="1" applyAlignment="1" applyProtection="1">
      <alignment horizontal="left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1" xfId="72" applyNumberFormat="1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14" fontId="0" fillId="0" borderId="10" xfId="0" applyNumberFormat="1" applyFont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85" fontId="1" fillId="0" borderId="15" xfId="0" applyNumberFormat="1" applyFont="1" applyBorder="1" applyAlignment="1" applyProtection="1">
      <alignment horizontal="center"/>
      <protection/>
    </xf>
    <xf numFmtId="185" fontId="1" fillId="0" borderId="16" xfId="72" applyNumberFormat="1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right"/>
    </xf>
    <xf numFmtId="9" fontId="1" fillId="0" borderId="10" xfId="0" applyNumberFormat="1" applyFont="1" applyBorder="1" applyAlignment="1">
      <alignment horizontal="center"/>
    </xf>
    <xf numFmtId="4" fontId="1" fillId="0" borderId="10" xfId="72" applyNumberFormat="1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181" fontId="1" fillId="0" borderId="16" xfId="72" applyFont="1" applyBorder="1" applyAlignment="1" applyProtection="1">
      <alignment horizontal="center"/>
      <protection/>
    </xf>
    <xf numFmtId="181" fontId="1" fillId="0" borderId="16" xfId="72" applyFont="1" applyBorder="1" applyAlignment="1">
      <alignment horizontal="center"/>
    </xf>
    <xf numFmtId="181" fontId="1" fillId="0" borderId="17" xfId="72" applyFont="1" applyBorder="1" applyAlignment="1">
      <alignment horizontal="center"/>
    </xf>
    <xf numFmtId="0" fontId="1" fillId="0" borderId="18" xfId="72" applyNumberFormat="1" applyFont="1" applyBorder="1" applyAlignment="1">
      <alignment horizontal="center"/>
    </xf>
    <xf numFmtId="4" fontId="1" fillId="0" borderId="19" xfId="0" applyNumberFormat="1" applyFont="1" applyBorder="1" applyAlignment="1" applyProtection="1">
      <alignment horizontal="center"/>
      <protection/>
    </xf>
    <xf numFmtId="4" fontId="1" fillId="0" borderId="0" xfId="72" applyNumberFormat="1" applyFont="1" applyBorder="1" applyAlignment="1" applyProtection="1">
      <alignment horizontal="center"/>
      <protection/>
    </xf>
    <xf numFmtId="4" fontId="1" fillId="0" borderId="15" xfId="0" applyNumberFormat="1" applyFont="1" applyBorder="1" applyAlignment="1" applyProtection="1">
      <alignment horizontal="center"/>
      <protection/>
    </xf>
    <xf numFmtId="4" fontId="1" fillId="0" borderId="16" xfId="72" applyNumberFormat="1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181" fontId="1" fillId="0" borderId="0" xfId="72" applyFont="1" applyBorder="1" applyAlignment="1" applyProtection="1">
      <alignment horizontal="center"/>
      <protection/>
    </xf>
    <xf numFmtId="4" fontId="1" fillId="0" borderId="20" xfId="72" applyNumberFormat="1" applyFont="1" applyBorder="1" applyAlignment="1" applyProtection="1">
      <alignment horizontal="centerContinuous"/>
      <protection/>
    </xf>
    <xf numFmtId="4" fontId="1" fillId="0" borderId="21" xfId="0" applyNumberFormat="1" applyFont="1" applyBorder="1" applyAlignment="1">
      <alignment horizontal="centerContinuous"/>
    </xf>
    <xf numFmtId="4" fontId="1" fillId="0" borderId="17" xfId="72" applyNumberFormat="1" applyFont="1" applyBorder="1" applyAlignment="1" applyProtection="1">
      <alignment horizontal="center"/>
      <protection/>
    </xf>
    <xf numFmtId="4" fontId="1" fillId="0" borderId="18" xfId="72" applyNumberFormat="1" applyFont="1" applyBorder="1" applyAlignment="1" applyProtection="1">
      <alignment horizontal="center"/>
      <protection/>
    </xf>
    <xf numFmtId="49" fontId="1" fillId="0" borderId="15" xfId="0" applyNumberFormat="1" applyFont="1" applyBorder="1" applyAlignment="1" applyProtection="1">
      <alignment horizontal="center"/>
      <protection/>
    </xf>
    <xf numFmtId="49" fontId="1" fillId="0" borderId="16" xfId="72" applyNumberFormat="1" applyFont="1" applyBorder="1" applyAlignment="1">
      <alignment horizontal="center"/>
    </xf>
    <xf numFmtId="49" fontId="1" fillId="0" borderId="16" xfId="72" applyNumberFormat="1" applyFont="1" applyBorder="1" applyAlignment="1" applyProtection="1">
      <alignment horizontal="left"/>
      <protection/>
    </xf>
    <xf numFmtId="9" fontId="1" fillId="0" borderId="22" xfId="0" applyNumberFormat="1" applyFont="1" applyBorder="1" applyAlignment="1">
      <alignment horizontal="center"/>
    </xf>
    <xf numFmtId="9" fontId="1" fillId="0" borderId="2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85" fontId="0" fillId="0" borderId="11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/>
    </xf>
    <xf numFmtId="1" fontId="0" fillId="0" borderId="11" xfId="72" applyNumberFormat="1" applyFont="1" applyFill="1" applyBorder="1" applyAlignment="1" applyProtection="1">
      <alignment horizontal="right" vertical="center"/>
      <protection/>
    </xf>
    <xf numFmtId="0" fontId="0" fillId="0" borderId="11" xfId="72" applyNumberFormat="1" applyFont="1" applyFill="1" applyBorder="1" applyAlignment="1" applyProtection="1">
      <alignment horizontal="left" vertical="center"/>
      <protection/>
    </xf>
    <xf numFmtId="1" fontId="1" fillId="0" borderId="17" xfId="72" applyNumberFormat="1" applyFont="1" applyBorder="1" applyAlignment="1">
      <alignment horizontal="center"/>
    </xf>
    <xf numFmtId="181" fontId="1" fillId="0" borderId="18" xfId="72" applyFont="1" applyBorder="1" applyAlignment="1">
      <alignment horizontal="center"/>
    </xf>
    <xf numFmtId="4" fontId="0" fillId="0" borderId="11" xfId="72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1" fillId="0" borderId="24" xfId="0" applyNumberFormat="1" applyFont="1" applyBorder="1" applyAlignment="1">
      <alignment horizontal="centerContinuous"/>
    </xf>
    <xf numFmtId="4" fontId="1" fillId="0" borderId="25" xfId="72" applyNumberFormat="1" applyFont="1" applyBorder="1" applyAlignment="1" applyProtection="1">
      <alignment horizontal="center"/>
      <protection/>
    </xf>
    <xf numFmtId="49" fontId="0" fillId="0" borderId="11" xfId="0" applyNumberFormat="1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1" xfId="72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Border="1" applyAlignment="1">
      <alignment/>
    </xf>
    <xf numFmtId="185" fontId="1" fillId="0" borderId="15" xfId="0" applyNumberFormat="1" applyFont="1" applyBorder="1" applyAlignment="1">
      <alignment horizontal="center"/>
    </xf>
    <xf numFmtId="185" fontId="1" fillId="0" borderId="2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181" fontId="1" fillId="0" borderId="18" xfId="72" applyFont="1" applyBorder="1" applyAlignment="1">
      <alignment horizontal="left"/>
    </xf>
    <xf numFmtId="0" fontId="0" fillId="0" borderId="11" xfId="0" applyFont="1" applyFill="1" applyBorder="1" applyAlignment="1">
      <alignment/>
    </xf>
    <xf numFmtId="0" fontId="1" fillId="0" borderId="15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0" fillId="0" borderId="11" xfId="0" applyFont="1" applyFill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49" fontId="1" fillId="0" borderId="18" xfId="72" applyNumberFormat="1" applyFont="1" applyBorder="1" applyAlignment="1">
      <alignment horizontal="left"/>
    </xf>
    <xf numFmtId="4" fontId="0" fillId="0" borderId="24" xfId="0" applyNumberFormat="1" applyFont="1" applyBorder="1" applyAlignment="1" applyProtection="1">
      <alignment/>
      <protection/>
    </xf>
    <xf numFmtId="0" fontId="1" fillId="0" borderId="25" xfId="0" applyFont="1" applyBorder="1" applyAlignment="1" applyProtection="1">
      <alignment horizontal="center"/>
      <protection/>
    </xf>
    <xf numFmtId="0" fontId="0" fillId="0" borderId="24" xfId="0" applyFont="1" applyBorder="1" applyAlignment="1">
      <alignment horizontal="left"/>
    </xf>
    <xf numFmtId="14" fontId="0" fillId="0" borderId="15" xfId="0" applyNumberFormat="1" applyFont="1" applyBorder="1" applyAlignment="1">
      <alignment horizontal="right"/>
    </xf>
    <xf numFmtId="14" fontId="0" fillId="0" borderId="11" xfId="0" applyNumberFormat="1" applyFont="1" applyBorder="1" applyAlignment="1">
      <alignment horizontal="right"/>
    </xf>
    <xf numFmtId="49" fontId="0" fillId="0" borderId="27" xfId="0" applyNumberFormat="1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85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4" fontId="0" fillId="0" borderId="0" xfId="0" applyNumberFormat="1" applyFont="1" applyAlignment="1">
      <alignment/>
    </xf>
    <xf numFmtId="4" fontId="0" fillId="0" borderId="11" xfId="72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>
      <alignment/>
    </xf>
    <xf numFmtId="1" fontId="0" fillId="0" borderId="11" xfId="72" applyNumberFormat="1" applyFont="1" applyFill="1" applyBorder="1" applyAlignment="1" applyProtection="1">
      <alignment horizontal="center"/>
      <protection/>
    </xf>
    <xf numFmtId="1" fontId="0" fillId="0" borderId="10" xfId="72" applyNumberFormat="1" applyFont="1" applyBorder="1" applyAlignment="1" applyProtection="1">
      <alignment horizontal="left"/>
      <protection/>
    </xf>
    <xf numFmtId="49" fontId="0" fillId="0" borderId="11" xfId="72" applyNumberFormat="1" applyFont="1" applyBorder="1" applyAlignment="1" applyProtection="1">
      <alignment horizontal="right"/>
      <protection/>
    </xf>
    <xf numFmtId="49" fontId="0" fillId="0" borderId="10" xfId="72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9" fontId="1" fillId="0" borderId="15" xfId="0" applyNumberFormat="1" applyFont="1" applyBorder="1" applyAlignment="1">
      <alignment horizontal="center"/>
    </xf>
    <xf numFmtId="9" fontId="1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/>
    </xf>
    <xf numFmtId="14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72" applyNumberFormat="1" applyFont="1" applyFill="1" applyBorder="1" applyAlignment="1" applyProtection="1">
      <alignment horizontal="right" vertical="center"/>
      <protection/>
    </xf>
    <xf numFmtId="1" fontId="0" fillId="0" borderId="10" xfId="72" applyNumberFormat="1" applyFont="1" applyBorder="1" applyAlignment="1" applyProtection="1">
      <alignment horizontal="right"/>
      <protection/>
    </xf>
    <xf numFmtId="4" fontId="0" fillId="0" borderId="10" xfId="72" applyNumberFormat="1" applyFont="1" applyBorder="1" applyAlignment="1">
      <alignment horizontal="right"/>
    </xf>
    <xf numFmtId="1" fontId="0" fillId="0" borderId="10" xfId="72" applyNumberFormat="1" applyFont="1" applyFill="1" applyBorder="1" applyAlignment="1" applyProtection="1">
      <alignment horizontal="right"/>
      <protection/>
    </xf>
    <xf numFmtId="1" fontId="0" fillId="41" borderId="11" xfId="72" applyNumberFormat="1" applyFont="1" applyFill="1" applyBorder="1" applyAlignment="1" applyProtection="1">
      <alignment horizontal="center"/>
      <protection/>
    </xf>
    <xf numFmtId="181" fontId="1" fillId="0" borderId="16" xfId="72" applyFont="1" applyBorder="1" applyAlignment="1" applyProtection="1">
      <alignment horizontal="right"/>
      <protection/>
    </xf>
    <xf numFmtId="184" fontId="0" fillId="0" borderId="10" xfId="72" applyNumberFormat="1" applyFont="1" applyBorder="1" applyAlignment="1" applyProtection="1">
      <alignment horizontal="right"/>
      <protection/>
    </xf>
    <xf numFmtId="1" fontId="0" fillId="0" borderId="10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40" borderId="0" xfId="0" applyFont="1" applyFill="1" applyBorder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Font="1" applyFill="1" applyBorder="1" applyAlignment="1">
      <alignment/>
    </xf>
    <xf numFmtId="1" fontId="0" fillId="0" borderId="10" xfId="72" applyNumberFormat="1" applyFont="1" applyFill="1" applyBorder="1" applyAlignment="1" applyProtection="1">
      <alignment horizontal="center"/>
      <protection/>
    </xf>
    <xf numFmtId="14" fontId="0" fillId="0" borderId="10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9" fontId="1" fillId="0" borderId="16" xfId="72" applyNumberFormat="1" applyFont="1" applyBorder="1" applyAlignment="1" applyProtection="1">
      <alignment horizontal="center"/>
      <protection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0" xfId="72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22" fillId="0" borderId="10" xfId="72" applyNumberFormat="1" applyFont="1" applyBorder="1" applyAlignment="1" applyProtection="1">
      <alignment horizontal="left"/>
      <protection/>
    </xf>
    <xf numFmtId="16" fontId="0" fillId="0" borderId="10" xfId="72" applyNumberFormat="1" applyFont="1" applyFill="1" applyBorder="1" applyAlignment="1" applyProtection="1">
      <alignment horizontal="left" vertical="center"/>
      <protection/>
    </xf>
    <xf numFmtId="14" fontId="0" fillId="0" borderId="10" xfId="0" applyNumberFormat="1" applyFont="1" applyBorder="1" applyAlignment="1">
      <alignment/>
    </xf>
    <xf numFmtId="0" fontId="0" fillId="0" borderId="10" xfId="72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40" borderId="10" xfId="0" applyFont="1" applyFill="1" applyBorder="1" applyAlignment="1">
      <alignment horizontal="center"/>
    </xf>
    <xf numFmtId="14" fontId="0" fillId="40" borderId="10" xfId="0" applyNumberFormat="1" applyFont="1" applyFill="1" applyBorder="1" applyAlignment="1">
      <alignment horizontal="center"/>
    </xf>
    <xf numFmtId="0" fontId="0" fillId="40" borderId="10" xfId="0" applyFont="1" applyFill="1" applyBorder="1" applyAlignment="1">
      <alignment/>
    </xf>
    <xf numFmtId="0" fontId="0" fillId="40" borderId="10" xfId="0" applyFont="1" applyFill="1" applyBorder="1" applyAlignment="1">
      <alignment horizontal="left"/>
    </xf>
    <xf numFmtId="0" fontId="0" fillId="40" borderId="10" xfId="0" applyFont="1" applyFill="1" applyBorder="1" applyAlignment="1">
      <alignment/>
    </xf>
    <xf numFmtId="0" fontId="0" fillId="40" borderId="10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horizontal="center"/>
    </xf>
    <xf numFmtId="186" fontId="0" fillId="0" borderId="11" xfId="0" applyNumberFormat="1" applyFont="1" applyBorder="1" applyAlignment="1">
      <alignment horizontal="center"/>
    </xf>
    <xf numFmtId="186" fontId="0" fillId="0" borderId="0" xfId="0" applyNumberFormat="1" applyAlignment="1">
      <alignment horizontal="center"/>
    </xf>
    <xf numFmtId="0" fontId="1" fillId="0" borderId="18" xfId="72" applyNumberFormat="1" applyFont="1" applyBorder="1" applyAlignment="1">
      <alignment horizontal="left"/>
    </xf>
    <xf numFmtId="0" fontId="0" fillId="0" borderId="0" xfId="0" applyAlignment="1">
      <alignment horizontal="left"/>
    </xf>
    <xf numFmtId="3" fontId="1" fillId="0" borderId="20" xfId="72" applyNumberFormat="1" applyFont="1" applyBorder="1" applyAlignment="1" applyProtection="1">
      <alignment horizontal="centerContinuous"/>
      <protection/>
    </xf>
    <xf numFmtId="3" fontId="1" fillId="0" borderId="17" xfId="72" applyNumberFormat="1" applyFont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3" fontId="1" fillId="0" borderId="21" xfId="0" applyNumberFormat="1" applyFont="1" applyBorder="1" applyAlignment="1">
      <alignment horizontal="centerContinuous"/>
    </xf>
    <xf numFmtId="3" fontId="1" fillId="0" borderId="18" xfId="72" applyNumberFormat="1" applyFont="1" applyBorder="1" applyAlignment="1" applyProtection="1">
      <alignment horizontal="center"/>
      <protection/>
    </xf>
    <xf numFmtId="186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vertical="center"/>
    </xf>
    <xf numFmtId="0" fontId="0" fillId="40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1" fillId="0" borderId="17" xfId="72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49" fontId="0" fillId="0" borderId="11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49" fontId="0" fillId="0" borderId="29" xfId="0" applyNumberFormat="1" applyFont="1" applyFill="1" applyBorder="1" applyAlignment="1">
      <alignment/>
    </xf>
    <xf numFmtId="4" fontId="0" fillId="0" borderId="10" xfId="0" applyNumberFormat="1" applyFont="1" applyBorder="1" applyAlignment="1" applyProtection="1">
      <alignment horizontal="right"/>
      <protection/>
    </xf>
    <xf numFmtId="2" fontId="0" fillId="0" borderId="10" xfId="0" applyNumberFormat="1" applyFont="1" applyBorder="1" applyAlignment="1">
      <alignment horizontal="right"/>
    </xf>
    <xf numFmtId="1" fontId="0" fillId="0" borderId="10" xfId="72" applyNumberFormat="1" applyFont="1" applyBorder="1" applyAlignment="1" applyProtection="1">
      <alignment horizontal="center" vertical="center"/>
      <protection/>
    </xf>
    <xf numFmtId="49" fontId="0" fillId="0" borderId="29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4" fontId="0" fillId="0" borderId="29" xfId="0" applyNumberFormat="1" applyFont="1" applyFill="1" applyBorder="1" applyAlignment="1">
      <alignment/>
    </xf>
    <xf numFmtId="16" fontId="0" fillId="0" borderId="10" xfId="0" applyNumberFormat="1" applyFont="1" applyBorder="1" applyAlignment="1" quotePrefix="1">
      <alignment horizontal="center"/>
    </xf>
    <xf numFmtId="49" fontId="0" fillId="0" borderId="0" xfId="0" applyNumberFormat="1" applyFont="1" applyAlignment="1">
      <alignment horizontal="center"/>
    </xf>
    <xf numFmtId="0" fontId="0" fillId="0" borderId="10" xfId="0" applyFont="1" applyBorder="1" applyAlignment="1" quotePrefix="1">
      <alignment horizontal="left"/>
    </xf>
    <xf numFmtId="0" fontId="0" fillId="0" borderId="3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40" borderId="11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0" fillId="0" borderId="3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3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elda vinculada 2" xfId="37"/>
    <cellStyle name="Encabezado 1" xfId="38"/>
    <cellStyle name="Encabezado 4" xfId="39"/>
    <cellStyle name="Énfasis 1" xfId="40"/>
    <cellStyle name="Énfasis 2" xfId="41"/>
    <cellStyle name="Énfasis 3" xfId="42"/>
    <cellStyle name="Énfasis1" xfId="43"/>
    <cellStyle name="Énfasis1 - 20%" xfId="44"/>
    <cellStyle name="Énfasis1 - 40%" xfId="45"/>
    <cellStyle name="Énfasis1 - 60%" xfId="46"/>
    <cellStyle name="Énfasis2" xfId="47"/>
    <cellStyle name="Énfasis2 - 20%" xfId="48"/>
    <cellStyle name="Énfasis2 - 40%" xfId="49"/>
    <cellStyle name="Énfasis2 - 60%" xfId="50"/>
    <cellStyle name="Énfasis3" xfId="51"/>
    <cellStyle name="Énfasis3 - 20%" xfId="52"/>
    <cellStyle name="Énfasis3 - 40%" xfId="53"/>
    <cellStyle name="Énfasis3 - 60%" xfId="54"/>
    <cellStyle name="Énfasis4" xfId="55"/>
    <cellStyle name="Énfasis4 - 20%" xfId="56"/>
    <cellStyle name="Énfasis4 - 40%" xfId="57"/>
    <cellStyle name="Énfasis4 - 60%" xfId="58"/>
    <cellStyle name="Énfasis5" xfId="59"/>
    <cellStyle name="Énfasis5 - 20%" xfId="60"/>
    <cellStyle name="Énfasis5 - 40%" xfId="61"/>
    <cellStyle name="Énfasis5 - 60%" xfId="62"/>
    <cellStyle name="Énfasis6" xfId="63"/>
    <cellStyle name="Énfasis6 - 20%" xfId="64"/>
    <cellStyle name="Énfasis6 - 40%" xfId="65"/>
    <cellStyle name="Énfasis6 - 60%" xfId="66"/>
    <cellStyle name="Entrada" xfId="67"/>
    <cellStyle name="Hyperlink" xfId="68"/>
    <cellStyle name="Followed Hyperlink" xfId="69"/>
    <cellStyle name="Incorrecto" xfId="70"/>
    <cellStyle name="Comma" xfId="71"/>
    <cellStyle name="Comma [0]" xfId="72"/>
    <cellStyle name="Currency" xfId="73"/>
    <cellStyle name="Currency [0]" xfId="74"/>
    <cellStyle name="Neutral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ítulo de hoja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BI363"/>
  <sheetViews>
    <sheetView tabSelected="1" zoomScalePageLayoutView="0" workbookViewId="0" topLeftCell="A1">
      <pane xSplit="1" ySplit="2" topLeftCell="B32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60" sqref="A360"/>
    </sheetView>
  </sheetViews>
  <sheetFormatPr defaultColWidth="11.421875" defaultRowHeight="12.75"/>
  <cols>
    <col min="1" max="1" width="6.7109375" style="149" customWidth="1"/>
    <col min="2" max="2" width="10.140625" style="22" bestFit="1" customWidth="1"/>
    <col min="3" max="3" width="17.00390625" style="22" bestFit="1" customWidth="1"/>
    <col min="4" max="4" width="10.140625" style="22" bestFit="1" customWidth="1"/>
    <col min="5" max="5" width="6.00390625" style="22" bestFit="1" customWidth="1"/>
    <col min="6" max="6" width="42.421875" style="1" bestFit="1" customWidth="1"/>
    <col min="7" max="7" width="9.7109375" style="22" customWidth="1"/>
    <col min="8" max="8" width="13.7109375" style="13" bestFit="1" customWidth="1"/>
    <col min="9" max="9" width="12.7109375" style="1" hidden="1" customWidth="1"/>
    <col min="10" max="10" width="12.7109375" style="1" customWidth="1"/>
    <col min="11" max="11" width="7.28125" style="1" hidden="1" customWidth="1"/>
    <col min="12" max="12" width="16.421875" style="13" bestFit="1" customWidth="1"/>
    <col min="13" max="13" width="13.7109375" style="13" customWidth="1"/>
    <col min="14" max="14" width="72.28125" style="1" bestFit="1" customWidth="1"/>
    <col min="15" max="15" width="14.140625" style="22" bestFit="1" customWidth="1"/>
    <col min="16" max="16" width="13.421875" style="315" bestFit="1" customWidth="1"/>
    <col min="17" max="17" width="7.57421875" style="22" customWidth="1"/>
    <col min="18" max="18" width="92.421875" style="1" bestFit="1" customWidth="1"/>
    <col min="19" max="19" width="95.28125" style="33" bestFit="1" customWidth="1"/>
    <col min="20" max="20" width="9.00390625" style="315" bestFit="1" customWidth="1"/>
    <col min="21" max="21" width="65.140625" style="34" bestFit="1" customWidth="1"/>
    <col min="22" max="22" width="61.8515625" style="21" bestFit="1" customWidth="1"/>
    <col min="23" max="23" width="12.7109375" style="1" hidden="1" customWidth="1"/>
    <col min="24" max="24" width="11.7109375" style="1" hidden="1" customWidth="1"/>
    <col min="25" max="25" width="0" style="19" hidden="1" customWidth="1"/>
    <col min="26" max="26" width="15.7109375" style="148" bestFit="1" customWidth="1"/>
    <col min="27" max="27" width="15.140625" style="148" bestFit="1" customWidth="1"/>
    <col min="28" max="28" width="13.7109375" style="20" bestFit="1" customWidth="1"/>
    <col min="29" max="29" width="12.00390625" style="20" bestFit="1" customWidth="1"/>
    <col min="30" max="30" width="13.140625" style="20" bestFit="1" customWidth="1"/>
    <col min="31" max="31" width="10.140625" style="20" bestFit="1" customWidth="1"/>
    <col min="32" max="32" width="13.421875" style="20" bestFit="1" customWidth="1"/>
    <col min="33" max="33" width="10.140625" style="20" bestFit="1" customWidth="1"/>
    <col min="34" max="34" width="13.7109375" style="20" bestFit="1" customWidth="1"/>
    <col min="35" max="37" width="10.140625" style="20" bestFit="1" customWidth="1"/>
    <col min="38" max="40" width="11.421875" style="20" customWidth="1"/>
    <col min="41" max="41" width="10.140625" style="19" bestFit="1" customWidth="1"/>
    <col min="42" max="42" width="6.00390625" style="19" bestFit="1" customWidth="1"/>
    <col min="43" max="43" width="10.140625" style="19" bestFit="1" customWidth="1"/>
    <col min="44" max="44" width="13.421875" style="19" bestFit="1" customWidth="1"/>
    <col min="45" max="45" width="10.7109375" style="19" bestFit="1" customWidth="1"/>
    <col min="46" max="48" width="10.140625" style="19" bestFit="1" customWidth="1"/>
    <col min="49" max="16384" width="11.421875" style="19" customWidth="1"/>
  </cols>
  <sheetData>
    <row r="1" spans="1:27" ht="12.75">
      <c r="A1" s="190" t="s">
        <v>10</v>
      </c>
      <c r="B1" s="195" t="s">
        <v>13</v>
      </c>
      <c r="C1" s="195" t="s">
        <v>51</v>
      </c>
      <c r="D1" s="195" t="s">
        <v>17</v>
      </c>
      <c r="E1" s="381" t="s">
        <v>5</v>
      </c>
      <c r="F1" s="382"/>
      <c r="G1" s="195" t="s">
        <v>33</v>
      </c>
      <c r="H1" s="202" t="s">
        <v>34</v>
      </c>
      <c r="I1" s="200" t="s">
        <v>35</v>
      </c>
      <c r="J1" s="202" t="s">
        <v>1</v>
      </c>
      <c r="K1" s="204" t="s">
        <v>23</v>
      </c>
      <c r="L1" s="206" t="s">
        <v>24</v>
      </c>
      <c r="M1" s="207"/>
      <c r="N1" s="195" t="s">
        <v>20</v>
      </c>
      <c r="O1" s="195" t="s">
        <v>25</v>
      </c>
      <c r="P1" s="210" t="s">
        <v>25</v>
      </c>
      <c r="Q1" s="195" t="s">
        <v>26</v>
      </c>
      <c r="R1" s="195" t="s">
        <v>19</v>
      </c>
      <c r="S1" s="210" t="s">
        <v>32</v>
      </c>
      <c r="T1" s="210" t="s">
        <v>7</v>
      </c>
      <c r="U1" s="210" t="s">
        <v>0</v>
      </c>
      <c r="V1" s="244" t="s">
        <v>25</v>
      </c>
      <c r="W1" s="213">
        <v>0.7</v>
      </c>
      <c r="Z1" s="215" t="s">
        <v>38</v>
      </c>
      <c r="AA1" s="215" t="s">
        <v>17</v>
      </c>
    </row>
    <row r="2" spans="1:27" ht="13.5" thickBot="1">
      <c r="A2" s="191" t="s">
        <v>25</v>
      </c>
      <c r="B2" s="196"/>
      <c r="C2" s="196"/>
      <c r="D2" s="197"/>
      <c r="E2" s="198" t="s">
        <v>55</v>
      </c>
      <c r="F2" s="199" t="s">
        <v>56</v>
      </c>
      <c r="G2" s="196" t="s">
        <v>27</v>
      </c>
      <c r="H2" s="203" t="s">
        <v>28</v>
      </c>
      <c r="I2" s="201" t="s">
        <v>28</v>
      </c>
      <c r="J2" s="203" t="s">
        <v>2</v>
      </c>
      <c r="K2" s="205" t="s">
        <v>29</v>
      </c>
      <c r="L2" s="208" t="s">
        <v>34</v>
      </c>
      <c r="M2" s="209" t="s">
        <v>30</v>
      </c>
      <c r="N2" s="197"/>
      <c r="O2" s="196" t="s">
        <v>21</v>
      </c>
      <c r="P2" s="309" t="s">
        <v>37</v>
      </c>
      <c r="Q2" s="196" t="s">
        <v>31</v>
      </c>
      <c r="R2" s="196"/>
      <c r="S2" s="211"/>
      <c r="T2" s="211" t="s">
        <v>3042</v>
      </c>
      <c r="U2" s="212"/>
      <c r="V2" s="295"/>
      <c r="W2" s="214"/>
      <c r="Z2" s="216" t="s">
        <v>39</v>
      </c>
      <c r="AA2" s="216"/>
    </row>
    <row r="3" spans="1:48" ht="12.75">
      <c r="A3" s="127">
        <v>1</v>
      </c>
      <c r="B3" s="49" t="s">
        <v>52</v>
      </c>
      <c r="C3" s="88" t="s">
        <v>53</v>
      </c>
      <c r="D3" s="163">
        <v>43104</v>
      </c>
      <c r="E3" s="52">
        <v>1849</v>
      </c>
      <c r="F3" s="276" t="s">
        <v>251</v>
      </c>
      <c r="G3" s="153"/>
      <c r="H3" s="272">
        <v>39.76</v>
      </c>
      <c r="I3" s="85"/>
      <c r="J3" s="272">
        <v>485</v>
      </c>
      <c r="K3" s="150"/>
      <c r="L3" s="125">
        <v>6922614</v>
      </c>
      <c r="M3" s="125">
        <v>103839</v>
      </c>
      <c r="N3" s="50" t="s">
        <v>102</v>
      </c>
      <c r="O3" s="294">
        <v>1</v>
      </c>
      <c r="P3" s="49" t="s">
        <v>108</v>
      </c>
      <c r="Q3" s="274">
        <v>0</v>
      </c>
      <c r="R3" s="51" t="s">
        <v>252</v>
      </c>
      <c r="S3" s="50" t="s">
        <v>253</v>
      </c>
      <c r="T3" s="56">
        <v>4</v>
      </c>
      <c r="U3" s="51" t="s">
        <v>228</v>
      </c>
      <c r="V3" s="52">
        <v>1684</v>
      </c>
      <c r="W3" s="193"/>
      <c r="X3" s="9"/>
      <c r="Y3" s="9"/>
      <c r="Z3" s="192" t="s">
        <v>254</v>
      </c>
      <c r="AA3" s="255">
        <v>18272</v>
      </c>
      <c r="AB3" s="79" t="s">
        <v>105</v>
      </c>
      <c r="AC3" s="23">
        <v>18836</v>
      </c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9"/>
      <c r="AP3" s="9"/>
      <c r="AQ3" s="9"/>
      <c r="AR3" s="9"/>
      <c r="AS3" s="9"/>
      <c r="AT3" s="9"/>
      <c r="AU3" s="9"/>
      <c r="AV3" s="9"/>
    </row>
    <row r="4" spans="1:48" ht="12.75">
      <c r="A4" s="151">
        <v>2</v>
      </c>
      <c r="B4" s="41" t="s">
        <v>50</v>
      </c>
      <c r="C4" s="41" t="s">
        <v>46</v>
      </c>
      <c r="D4" s="164">
        <v>43104</v>
      </c>
      <c r="E4" s="78">
        <v>3971</v>
      </c>
      <c r="F4" s="126" t="s">
        <v>135</v>
      </c>
      <c r="G4" s="150"/>
      <c r="H4" s="85">
        <v>146.43</v>
      </c>
      <c r="I4" s="194"/>
      <c r="J4" s="85">
        <v>254.63</v>
      </c>
      <c r="K4" s="150"/>
      <c r="L4" s="85">
        <v>2659873</v>
      </c>
      <c r="M4" s="85">
        <v>97213</v>
      </c>
      <c r="N4" s="42" t="s">
        <v>521</v>
      </c>
      <c r="O4" s="84">
        <v>1</v>
      </c>
      <c r="P4" s="310" t="s">
        <v>143</v>
      </c>
      <c r="Q4" s="84">
        <v>0</v>
      </c>
      <c r="R4" s="91" t="s">
        <v>255</v>
      </c>
      <c r="S4" s="77" t="s">
        <v>256</v>
      </c>
      <c r="T4" s="56">
        <v>22</v>
      </c>
      <c r="U4" s="91" t="s">
        <v>145</v>
      </c>
      <c r="V4" s="78">
        <v>5621</v>
      </c>
      <c r="W4" s="193"/>
      <c r="X4" s="9"/>
      <c r="Y4" s="9"/>
      <c r="Z4" s="55" t="s">
        <v>257</v>
      </c>
      <c r="AA4" s="175">
        <v>38204</v>
      </c>
      <c r="AB4" s="79" t="s">
        <v>105</v>
      </c>
      <c r="AC4" s="23">
        <v>38233</v>
      </c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9"/>
      <c r="AP4" s="9"/>
      <c r="AQ4" s="9"/>
      <c r="AR4" s="9"/>
      <c r="AS4" s="9"/>
      <c r="AT4" s="9"/>
      <c r="AU4" s="9"/>
      <c r="AV4" s="9"/>
    </row>
    <row r="5" spans="1:48" s="121" customFormat="1" ht="12.75">
      <c r="A5" s="71">
        <v>3</v>
      </c>
      <c r="B5" s="41" t="s">
        <v>107</v>
      </c>
      <c r="C5" s="64" t="s">
        <v>43</v>
      </c>
      <c r="D5" s="90">
        <v>43104</v>
      </c>
      <c r="E5" s="290">
        <v>1562</v>
      </c>
      <c r="F5" s="277" t="s">
        <v>258</v>
      </c>
      <c r="G5" s="56"/>
      <c r="H5" s="137">
        <v>10538.34</v>
      </c>
      <c r="I5" s="54"/>
      <c r="J5" s="137">
        <v>2326.9</v>
      </c>
      <c r="K5" s="54"/>
      <c r="L5" s="139">
        <v>4592343</v>
      </c>
      <c r="M5" s="139">
        <v>34443</v>
      </c>
      <c r="N5" s="46" t="s">
        <v>102</v>
      </c>
      <c r="O5" s="56">
        <v>14</v>
      </c>
      <c r="P5" s="64" t="s">
        <v>259</v>
      </c>
      <c r="Q5" s="94">
        <v>0</v>
      </c>
      <c r="R5" s="110" t="s">
        <v>260</v>
      </c>
      <c r="S5" s="74" t="s">
        <v>261</v>
      </c>
      <c r="T5" s="56">
        <v>3</v>
      </c>
      <c r="U5" s="75" t="s">
        <v>262</v>
      </c>
      <c r="V5" s="55" t="s">
        <v>263</v>
      </c>
      <c r="W5" s="54"/>
      <c r="X5" s="54"/>
      <c r="Y5" s="54"/>
      <c r="Z5" s="55" t="s">
        <v>264</v>
      </c>
      <c r="AA5" s="175">
        <v>42368</v>
      </c>
      <c r="AB5" s="79"/>
      <c r="AC5" s="187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54"/>
      <c r="AP5" s="54"/>
      <c r="AQ5" s="54"/>
      <c r="AR5" s="54"/>
      <c r="AS5" s="54"/>
      <c r="AT5" s="54"/>
      <c r="AU5" s="54"/>
      <c r="AV5" s="54"/>
    </row>
    <row r="6" spans="1:48" s="121" customFormat="1" ht="12.75">
      <c r="A6" s="136">
        <v>4</v>
      </c>
      <c r="B6" s="88" t="s">
        <v>23</v>
      </c>
      <c r="C6" s="88" t="s">
        <v>81</v>
      </c>
      <c r="D6" s="90">
        <v>43105</v>
      </c>
      <c r="E6" s="78">
        <v>4</v>
      </c>
      <c r="F6" s="126" t="s">
        <v>208</v>
      </c>
      <c r="G6" s="56"/>
      <c r="H6" s="85">
        <v>33.94</v>
      </c>
      <c r="I6" s="85"/>
      <c r="J6" s="85">
        <v>274.4</v>
      </c>
      <c r="K6" s="54"/>
      <c r="L6" s="85">
        <v>5588516</v>
      </c>
      <c r="M6" s="85">
        <v>83827</v>
      </c>
      <c r="N6" s="42" t="s">
        <v>523</v>
      </c>
      <c r="O6" s="100">
        <v>2</v>
      </c>
      <c r="P6" s="311" t="s">
        <v>222</v>
      </c>
      <c r="Q6" s="100">
        <v>0</v>
      </c>
      <c r="R6" s="101" t="s">
        <v>265</v>
      </c>
      <c r="S6" s="143" t="s">
        <v>211</v>
      </c>
      <c r="T6" s="56">
        <v>11</v>
      </c>
      <c r="U6" s="143" t="s">
        <v>234</v>
      </c>
      <c r="V6" s="78">
        <v>1665</v>
      </c>
      <c r="W6" s="54"/>
      <c r="X6" s="54"/>
      <c r="Y6" s="54"/>
      <c r="Z6" s="55"/>
      <c r="AA6" s="175"/>
      <c r="AB6" s="79"/>
      <c r="AC6" s="187"/>
      <c r="AD6" s="79"/>
      <c r="AE6" s="187"/>
      <c r="AF6" s="79"/>
      <c r="AG6" s="187"/>
      <c r="AH6" s="79"/>
      <c r="AI6" s="187"/>
      <c r="AJ6" s="79"/>
      <c r="AK6" s="79"/>
      <c r="AL6" s="79"/>
      <c r="AM6" s="79"/>
      <c r="AN6" s="79"/>
      <c r="AO6" s="54"/>
      <c r="AP6" s="54"/>
      <c r="AQ6" s="54"/>
      <c r="AR6" s="54"/>
      <c r="AS6" s="54"/>
      <c r="AT6" s="54"/>
      <c r="AU6" s="54"/>
      <c r="AV6" s="54"/>
    </row>
    <row r="7" spans="1:48" s="121" customFormat="1" ht="12.75">
      <c r="A7" s="151">
        <v>5</v>
      </c>
      <c r="B7" s="41" t="s">
        <v>50</v>
      </c>
      <c r="C7" s="64" t="s">
        <v>43</v>
      </c>
      <c r="D7" s="164">
        <v>43108</v>
      </c>
      <c r="E7" s="78">
        <v>3000</v>
      </c>
      <c r="F7" s="126" t="s">
        <v>137</v>
      </c>
      <c r="G7" s="56" t="s">
        <v>111</v>
      </c>
      <c r="H7" s="85">
        <v>30355.88</v>
      </c>
      <c r="I7" s="54"/>
      <c r="J7" s="137">
        <v>5255.4</v>
      </c>
      <c r="K7" s="54"/>
      <c r="L7" s="85">
        <v>7279910066</v>
      </c>
      <c r="M7" s="85">
        <v>109198651</v>
      </c>
      <c r="N7" s="77" t="s">
        <v>529</v>
      </c>
      <c r="O7" s="84">
        <v>25</v>
      </c>
      <c r="P7" s="312" t="s">
        <v>266</v>
      </c>
      <c r="Q7" s="84">
        <v>0</v>
      </c>
      <c r="R7" s="53" t="s">
        <v>267</v>
      </c>
      <c r="S7" s="77" t="s">
        <v>170</v>
      </c>
      <c r="T7" s="56">
        <v>12</v>
      </c>
      <c r="U7" s="91" t="s">
        <v>125</v>
      </c>
      <c r="V7" s="78">
        <v>401</v>
      </c>
      <c r="W7" s="54"/>
      <c r="X7" s="54"/>
      <c r="Y7" s="54"/>
      <c r="Z7" s="55"/>
      <c r="AA7" s="175"/>
      <c r="AB7" s="79"/>
      <c r="AC7" s="187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54"/>
      <c r="AP7" s="54"/>
      <c r="AQ7" s="54"/>
      <c r="AR7" s="54"/>
      <c r="AS7" s="54"/>
      <c r="AT7" s="54"/>
      <c r="AU7" s="54"/>
      <c r="AV7" s="54"/>
    </row>
    <row r="8" spans="1:48" s="121" customFormat="1" ht="12.75">
      <c r="A8" s="71">
        <v>6</v>
      </c>
      <c r="B8" s="64" t="s">
        <v>52</v>
      </c>
      <c r="C8" s="88" t="s">
        <v>44</v>
      </c>
      <c r="D8" s="90">
        <v>43109</v>
      </c>
      <c r="E8" s="290">
        <v>4</v>
      </c>
      <c r="F8" s="277" t="s">
        <v>268</v>
      </c>
      <c r="G8" s="56"/>
      <c r="H8" s="137">
        <v>0</v>
      </c>
      <c r="I8" s="54"/>
      <c r="J8" s="137"/>
      <c r="K8" s="54"/>
      <c r="L8" s="139">
        <v>1400000</v>
      </c>
      <c r="M8" s="139">
        <v>14000</v>
      </c>
      <c r="N8" s="42" t="s">
        <v>521</v>
      </c>
      <c r="O8" s="109">
        <v>0</v>
      </c>
      <c r="P8" s="313" t="s">
        <v>143</v>
      </c>
      <c r="Q8" s="94">
        <v>0</v>
      </c>
      <c r="R8" s="110" t="s">
        <v>269</v>
      </c>
      <c r="S8" s="74" t="s">
        <v>168</v>
      </c>
      <c r="T8" s="56">
        <v>11</v>
      </c>
      <c r="U8" s="75" t="s">
        <v>145</v>
      </c>
      <c r="V8" s="78">
        <v>470</v>
      </c>
      <c r="W8" s="54"/>
      <c r="X8" s="54"/>
      <c r="Y8" s="54"/>
      <c r="Z8" s="55" t="s">
        <v>270</v>
      </c>
      <c r="AA8" s="175">
        <v>20079</v>
      </c>
      <c r="AB8" s="79" t="s">
        <v>271</v>
      </c>
      <c r="AC8" s="187">
        <v>26240</v>
      </c>
      <c r="AD8" s="79" t="s">
        <v>103</v>
      </c>
      <c r="AE8" s="187">
        <v>26277</v>
      </c>
      <c r="AF8" s="79" t="s">
        <v>272</v>
      </c>
      <c r="AG8" s="187">
        <v>31713</v>
      </c>
      <c r="AH8" s="79"/>
      <c r="AI8" s="79"/>
      <c r="AJ8" s="79"/>
      <c r="AK8" s="79"/>
      <c r="AL8" s="79"/>
      <c r="AM8" s="79"/>
      <c r="AN8" s="79"/>
      <c r="AO8" s="54"/>
      <c r="AP8" s="54"/>
      <c r="AQ8" s="54"/>
      <c r="AR8" s="54"/>
      <c r="AS8" s="54"/>
      <c r="AT8" s="54"/>
      <c r="AU8" s="54"/>
      <c r="AV8" s="54"/>
    </row>
    <row r="9" spans="1:48" s="128" customFormat="1" ht="12.75">
      <c r="A9" s="152">
        <v>7</v>
      </c>
      <c r="B9" s="88" t="s">
        <v>23</v>
      </c>
      <c r="C9" s="88" t="s">
        <v>81</v>
      </c>
      <c r="D9" s="130">
        <v>43111</v>
      </c>
      <c r="E9" s="58">
        <v>5423</v>
      </c>
      <c r="F9" s="278" t="s">
        <v>273</v>
      </c>
      <c r="G9" s="129"/>
      <c r="H9" s="137">
        <v>220.08</v>
      </c>
      <c r="I9" s="106"/>
      <c r="J9" s="140">
        <v>360</v>
      </c>
      <c r="K9" s="106"/>
      <c r="L9" s="140">
        <v>36380699</v>
      </c>
      <c r="M9" s="140">
        <v>545710</v>
      </c>
      <c r="N9" s="42" t="s">
        <v>528</v>
      </c>
      <c r="O9" s="109">
        <v>0</v>
      </c>
      <c r="P9" s="314" t="s">
        <v>109</v>
      </c>
      <c r="Q9" s="129">
        <v>0</v>
      </c>
      <c r="R9" s="106" t="s">
        <v>274</v>
      </c>
      <c r="S9" s="141" t="s">
        <v>275</v>
      </c>
      <c r="T9" s="56">
        <v>14</v>
      </c>
      <c r="U9" s="142" t="s">
        <v>515</v>
      </c>
      <c r="V9" s="58">
        <v>2150</v>
      </c>
      <c r="W9" s="106"/>
      <c r="X9" s="106"/>
      <c r="Y9" s="106"/>
      <c r="Z9" s="58"/>
      <c r="AA9" s="185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06"/>
      <c r="AP9" s="106"/>
      <c r="AQ9" s="106"/>
      <c r="AR9" s="106"/>
      <c r="AS9" s="106"/>
      <c r="AT9" s="106"/>
      <c r="AU9" s="106"/>
      <c r="AV9" s="106"/>
    </row>
    <row r="10" spans="1:48" s="128" customFormat="1" ht="12.75">
      <c r="A10" s="136">
        <v>8</v>
      </c>
      <c r="B10" s="41" t="s">
        <v>107</v>
      </c>
      <c r="C10" s="64" t="s">
        <v>43</v>
      </c>
      <c r="D10" s="90">
        <v>43111</v>
      </c>
      <c r="E10" s="78">
        <v>1210</v>
      </c>
      <c r="F10" s="126" t="s">
        <v>163</v>
      </c>
      <c r="G10" s="129"/>
      <c r="H10" s="85">
        <v>6701.53</v>
      </c>
      <c r="I10" s="85"/>
      <c r="J10" s="85">
        <v>1867.58</v>
      </c>
      <c r="K10" s="106"/>
      <c r="L10" s="85">
        <v>25121447</v>
      </c>
      <c r="M10" s="85">
        <v>286915</v>
      </c>
      <c r="N10" s="101" t="s">
        <v>102</v>
      </c>
      <c r="O10" s="100">
        <v>5</v>
      </c>
      <c r="P10" s="311" t="s">
        <v>276</v>
      </c>
      <c r="Q10" s="100">
        <v>0</v>
      </c>
      <c r="R10" s="101" t="s">
        <v>139</v>
      </c>
      <c r="S10" s="143" t="s">
        <v>162</v>
      </c>
      <c r="T10" s="56">
        <v>10</v>
      </c>
      <c r="U10" s="143" t="s">
        <v>130</v>
      </c>
      <c r="V10" s="55" t="s">
        <v>164</v>
      </c>
      <c r="W10" s="106"/>
      <c r="X10" s="106"/>
      <c r="Y10" s="106"/>
      <c r="Z10" s="58" t="s">
        <v>277</v>
      </c>
      <c r="AA10" s="185">
        <v>42830</v>
      </c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06"/>
      <c r="AP10" s="106"/>
      <c r="AQ10" s="106"/>
      <c r="AR10" s="106"/>
      <c r="AS10" s="106"/>
      <c r="AT10" s="106"/>
      <c r="AU10" s="106"/>
      <c r="AV10" s="106"/>
    </row>
    <row r="11" spans="1:48" s="128" customFormat="1" ht="12.75">
      <c r="A11" s="136">
        <v>9</v>
      </c>
      <c r="B11" s="76" t="s">
        <v>50</v>
      </c>
      <c r="C11" s="88" t="s">
        <v>43</v>
      </c>
      <c r="D11" s="90">
        <v>43111</v>
      </c>
      <c r="E11" s="78">
        <v>552</v>
      </c>
      <c r="F11" s="126" t="s">
        <v>278</v>
      </c>
      <c r="G11" s="129" t="s">
        <v>111</v>
      </c>
      <c r="H11" s="85">
        <v>4908.67</v>
      </c>
      <c r="I11" s="85"/>
      <c r="J11" s="85">
        <v>1360.65</v>
      </c>
      <c r="K11" s="106"/>
      <c r="L11" s="85">
        <v>1162435476</v>
      </c>
      <c r="M11" s="85">
        <v>17436532</v>
      </c>
      <c r="N11" s="42" t="s">
        <v>102</v>
      </c>
      <c r="O11" s="100">
        <v>5</v>
      </c>
      <c r="P11" s="311" t="s">
        <v>279</v>
      </c>
      <c r="Q11" s="100">
        <v>0</v>
      </c>
      <c r="R11" s="101" t="s">
        <v>184</v>
      </c>
      <c r="S11" s="143" t="s">
        <v>189</v>
      </c>
      <c r="T11" s="56">
        <v>6</v>
      </c>
      <c r="U11" s="143" t="s">
        <v>247</v>
      </c>
      <c r="V11" s="78" t="s">
        <v>280</v>
      </c>
      <c r="W11" s="106"/>
      <c r="X11" s="106"/>
      <c r="Y11" s="106"/>
      <c r="Z11" s="58"/>
      <c r="AA11" s="185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06"/>
      <c r="AP11" s="106"/>
      <c r="AQ11" s="106"/>
      <c r="AR11" s="106"/>
      <c r="AS11" s="106"/>
      <c r="AT11" s="106"/>
      <c r="AU11" s="106"/>
      <c r="AV11" s="106"/>
    </row>
    <row r="12" spans="1:48" s="128" customFormat="1" ht="12.75">
      <c r="A12" s="151">
        <v>10</v>
      </c>
      <c r="B12" s="41" t="s">
        <v>50</v>
      </c>
      <c r="C12" s="64" t="s">
        <v>43</v>
      </c>
      <c r="D12" s="164">
        <v>43111</v>
      </c>
      <c r="E12" s="78">
        <v>1019</v>
      </c>
      <c r="F12" s="126" t="s">
        <v>121</v>
      </c>
      <c r="G12" s="129" t="s">
        <v>111</v>
      </c>
      <c r="H12" s="85">
        <v>14516.21</v>
      </c>
      <c r="I12" s="106"/>
      <c r="J12" s="85">
        <v>2427</v>
      </c>
      <c r="K12" s="106"/>
      <c r="L12" s="85">
        <v>3541899530</v>
      </c>
      <c r="M12" s="85">
        <v>53128493</v>
      </c>
      <c r="N12" s="42" t="s">
        <v>102</v>
      </c>
      <c r="O12" s="84">
        <v>12</v>
      </c>
      <c r="P12" s="310" t="s">
        <v>281</v>
      </c>
      <c r="Q12" s="84">
        <v>0</v>
      </c>
      <c r="R12" s="91" t="s">
        <v>157</v>
      </c>
      <c r="S12" s="77" t="s">
        <v>248</v>
      </c>
      <c r="T12" s="129">
        <v>9</v>
      </c>
      <c r="U12" s="91" t="s">
        <v>155</v>
      </c>
      <c r="V12" s="126" t="s">
        <v>282</v>
      </c>
      <c r="W12" s="106"/>
      <c r="X12" s="106"/>
      <c r="Y12" s="106"/>
      <c r="Z12" s="58"/>
      <c r="AA12" s="58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06"/>
      <c r="AP12" s="106"/>
      <c r="AQ12" s="106"/>
      <c r="AR12" s="106"/>
      <c r="AS12" s="106"/>
      <c r="AT12" s="106"/>
      <c r="AU12" s="106"/>
      <c r="AV12" s="106"/>
    </row>
    <row r="13" spans="1:48" s="128" customFormat="1" ht="12.75">
      <c r="A13" s="151">
        <v>11</v>
      </c>
      <c r="B13" s="41" t="s">
        <v>107</v>
      </c>
      <c r="C13" s="64" t="s">
        <v>43</v>
      </c>
      <c r="D13" s="164">
        <v>43123</v>
      </c>
      <c r="E13" s="146">
        <v>53</v>
      </c>
      <c r="F13" s="126" t="s">
        <v>283</v>
      </c>
      <c r="G13" s="129"/>
      <c r="H13" s="85">
        <v>11983.7</v>
      </c>
      <c r="I13" s="106"/>
      <c r="J13" s="85">
        <v>1780.3</v>
      </c>
      <c r="K13" s="106"/>
      <c r="L13" s="85">
        <v>0</v>
      </c>
      <c r="M13" s="85">
        <v>33487</v>
      </c>
      <c r="N13" s="42" t="s">
        <v>102</v>
      </c>
      <c r="O13" s="84">
        <v>16</v>
      </c>
      <c r="P13" s="310" t="s">
        <v>284</v>
      </c>
      <c r="Q13" s="84">
        <v>0</v>
      </c>
      <c r="R13" s="145" t="s">
        <v>285</v>
      </c>
      <c r="S13" s="145" t="s">
        <v>504</v>
      </c>
      <c r="T13" s="56">
        <v>6</v>
      </c>
      <c r="U13" s="145" t="s">
        <v>204</v>
      </c>
      <c r="V13" s="146">
        <v>33</v>
      </c>
      <c r="W13" s="106"/>
      <c r="X13" s="106"/>
      <c r="Y13" s="106"/>
      <c r="Z13" s="58" t="s">
        <v>250</v>
      </c>
      <c r="AA13" s="185">
        <v>42311</v>
      </c>
      <c r="AB13" s="189" t="s">
        <v>286</v>
      </c>
      <c r="AC13" s="188">
        <v>42555</v>
      </c>
      <c r="AD13" s="189"/>
      <c r="AE13" s="188"/>
      <c r="AF13" s="189"/>
      <c r="AG13" s="189"/>
      <c r="AH13" s="189"/>
      <c r="AI13" s="189"/>
      <c r="AJ13" s="189"/>
      <c r="AK13" s="189"/>
      <c r="AL13" s="189"/>
      <c r="AM13" s="189"/>
      <c r="AN13" s="189"/>
      <c r="AO13" s="106"/>
      <c r="AP13" s="106"/>
      <c r="AQ13" s="106"/>
      <c r="AR13" s="106"/>
      <c r="AS13" s="106"/>
      <c r="AT13" s="106"/>
      <c r="AU13" s="106"/>
      <c r="AV13" s="106"/>
    </row>
    <row r="14" spans="1:48" s="128" customFormat="1" ht="12.75">
      <c r="A14" s="147">
        <v>12</v>
      </c>
      <c r="B14" s="41" t="s">
        <v>50</v>
      </c>
      <c r="C14" s="64" t="s">
        <v>43</v>
      </c>
      <c r="D14" s="164">
        <v>43123</v>
      </c>
      <c r="E14" s="58">
        <v>552</v>
      </c>
      <c r="F14" s="126" t="s">
        <v>150</v>
      </c>
      <c r="G14" s="129" t="s">
        <v>111</v>
      </c>
      <c r="H14" s="85">
        <v>1165.23</v>
      </c>
      <c r="I14" s="85"/>
      <c r="J14" s="85">
        <v>748.25</v>
      </c>
      <c r="K14" s="106"/>
      <c r="L14" s="85">
        <v>282075701</v>
      </c>
      <c r="M14" s="85">
        <v>4231136</v>
      </c>
      <c r="N14" s="42" t="s">
        <v>102</v>
      </c>
      <c r="O14" s="144">
        <v>3</v>
      </c>
      <c r="P14" s="314" t="s">
        <v>287</v>
      </c>
      <c r="Q14" s="144">
        <v>0</v>
      </c>
      <c r="R14" s="101" t="s">
        <v>176</v>
      </c>
      <c r="S14" s="143" t="s">
        <v>161</v>
      </c>
      <c r="T14" s="56">
        <v>6</v>
      </c>
      <c r="U14" s="143" t="s">
        <v>288</v>
      </c>
      <c r="V14" s="58">
        <v>4050</v>
      </c>
      <c r="W14" s="106"/>
      <c r="X14" s="106"/>
      <c r="Y14" s="106"/>
      <c r="Z14" s="58"/>
      <c r="AA14" s="58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06"/>
      <c r="AP14" s="106"/>
      <c r="AQ14" s="106"/>
      <c r="AR14" s="106"/>
      <c r="AS14" s="106"/>
      <c r="AT14" s="106"/>
      <c r="AU14" s="106"/>
      <c r="AV14" s="106"/>
    </row>
    <row r="15" spans="1:48" s="121" customFormat="1" ht="12.75">
      <c r="A15" s="71">
        <v>13</v>
      </c>
      <c r="B15" s="41" t="s">
        <v>50</v>
      </c>
      <c r="C15" s="64" t="s">
        <v>43</v>
      </c>
      <c r="D15" s="90">
        <v>43123</v>
      </c>
      <c r="E15" s="165">
        <v>23</v>
      </c>
      <c r="F15" s="126" t="s">
        <v>289</v>
      </c>
      <c r="G15" s="56" t="s">
        <v>111</v>
      </c>
      <c r="H15" s="137">
        <v>21163.81</v>
      </c>
      <c r="I15" s="54"/>
      <c r="J15" s="137">
        <v>2234.13</v>
      </c>
      <c r="K15" s="54"/>
      <c r="L15" s="139">
        <v>5209358139</v>
      </c>
      <c r="M15" s="139">
        <v>78140372</v>
      </c>
      <c r="N15" s="77" t="s">
        <v>529</v>
      </c>
      <c r="O15" s="109">
        <v>23</v>
      </c>
      <c r="P15" s="313" t="s">
        <v>290</v>
      </c>
      <c r="Q15" s="94">
        <v>0</v>
      </c>
      <c r="R15" s="110" t="s">
        <v>192</v>
      </c>
      <c r="S15" s="74" t="s">
        <v>120</v>
      </c>
      <c r="T15" s="56">
        <v>9</v>
      </c>
      <c r="U15" s="75" t="s">
        <v>145</v>
      </c>
      <c r="V15" s="78" t="s">
        <v>291</v>
      </c>
      <c r="W15" s="54"/>
      <c r="X15" s="54"/>
      <c r="Y15" s="54"/>
      <c r="Z15" s="55"/>
      <c r="AA15" s="175"/>
      <c r="AB15" s="79"/>
      <c r="AC15" s="187"/>
      <c r="AD15" s="79"/>
      <c r="AE15" s="187"/>
      <c r="AF15" s="79"/>
      <c r="AG15" s="79"/>
      <c r="AH15" s="79"/>
      <c r="AI15" s="79"/>
      <c r="AJ15" s="79"/>
      <c r="AK15" s="79"/>
      <c r="AL15" s="79"/>
      <c r="AM15" s="79"/>
      <c r="AN15" s="79"/>
      <c r="AO15" s="54"/>
      <c r="AP15" s="54"/>
      <c r="AQ15" s="54"/>
      <c r="AR15" s="54"/>
      <c r="AS15" s="54"/>
      <c r="AT15" s="54"/>
      <c r="AU15" s="54"/>
      <c r="AV15" s="54"/>
    </row>
    <row r="16" spans="1:48" s="128" customFormat="1" ht="12.75">
      <c r="A16" s="152">
        <v>14</v>
      </c>
      <c r="B16" s="41" t="s">
        <v>107</v>
      </c>
      <c r="C16" s="88" t="s">
        <v>43</v>
      </c>
      <c r="D16" s="130">
        <v>43123</v>
      </c>
      <c r="E16" s="165">
        <v>960</v>
      </c>
      <c r="F16" s="126" t="s">
        <v>141</v>
      </c>
      <c r="G16" s="129"/>
      <c r="H16" s="137">
        <v>79.48</v>
      </c>
      <c r="I16" s="106"/>
      <c r="J16" s="137"/>
      <c r="K16" s="106"/>
      <c r="L16" s="140">
        <v>7116200</v>
      </c>
      <c r="M16" s="140">
        <v>71162</v>
      </c>
      <c r="N16" s="42" t="s">
        <v>521</v>
      </c>
      <c r="O16" s="129">
        <v>0</v>
      </c>
      <c r="P16" s="313" t="s">
        <v>143</v>
      </c>
      <c r="Q16" s="94">
        <v>0</v>
      </c>
      <c r="R16" s="110" t="s">
        <v>292</v>
      </c>
      <c r="S16" s="141" t="s">
        <v>293</v>
      </c>
      <c r="T16" s="129">
        <v>12</v>
      </c>
      <c r="U16" s="142" t="s">
        <v>294</v>
      </c>
      <c r="V16" s="58" t="s">
        <v>295</v>
      </c>
      <c r="W16" s="106"/>
      <c r="X16" s="106"/>
      <c r="Y16" s="106"/>
      <c r="Z16" s="58" t="s">
        <v>296</v>
      </c>
      <c r="AA16" s="185">
        <v>38047</v>
      </c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06"/>
      <c r="AP16" s="106"/>
      <c r="AQ16" s="106"/>
      <c r="AR16" s="106"/>
      <c r="AS16" s="106"/>
      <c r="AT16" s="106"/>
      <c r="AU16" s="106"/>
      <c r="AV16" s="106"/>
    </row>
    <row r="17" spans="1:48" s="128" customFormat="1" ht="12.75">
      <c r="A17" s="152">
        <v>15</v>
      </c>
      <c r="B17" s="64" t="s">
        <v>52</v>
      </c>
      <c r="C17" s="88" t="s">
        <v>53</v>
      </c>
      <c r="D17" s="130">
        <v>43123</v>
      </c>
      <c r="E17" s="297">
        <v>223</v>
      </c>
      <c r="F17" s="126" t="s">
        <v>126</v>
      </c>
      <c r="G17" s="129"/>
      <c r="H17" s="85">
        <v>15.63</v>
      </c>
      <c r="I17" s="85"/>
      <c r="J17" s="85">
        <v>554</v>
      </c>
      <c r="K17" s="106"/>
      <c r="L17" s="140">
        <v>6392339</v>
      </c>
      <c r="M17" s="140">
        <v>171102</v>
      </c>
      <c r="N17" s="89" t="s">
        <v>527</v>
      </c>
      <c r="O17" s="144">
        <v>0</v>
      </c>
      <c r="P17" s="313" t="s">
        <v>143</v>
      </c>
      <c r="Q17" s="94">
        <v>0</v>
      </c>
      <c r="R17" s="110" t="s">
        <v>299</v>
      </c>
      <c r="S17" s="141" t="s">
        <v>147</v>
      </c>
      <c r="T17" s="56">
        <v>9</v>
      </c>
      <c r="U17" s="141" t="s">
        <v>300</v>
      </c>
      <c r="V17" s="186">
        <v>2179</v>
      </c>
      <c r="W17" s="106"/>
      <c r="X17" s="106"/>
      <c r="Y17" s="106"/>
      <c r="Z17" s="58" t="s">
        <v>297</v>
      </c>
      <c r="AA17" s="185">
        <v>18833</v>
      </c>
      <c r="AB17" s="189" t="s">
        <v>105</v>
      </c>
      <c r="AC17" s="188">
        <v>31289</v>
      </c>
      <c r="AD17" s="188">
        <v>31265</v>
      </c>
      <c r="AE17" s="128" t="s">
        <v>505</v>
      </c>
      <c r="AF17" s="303">
        <v>31265</v>
      </c>
      <c r="AG17" s="189" t="s">
        <v>298</v>
      </c>
      <c r="AH17" s="188">
        <v>31289</v>
      </c>
      <c r="AI17" s="189"/>
      <c r="AJ17" s="189"/>
      <c r="AK17" s="189"/>
      <c r="AL17" s="189"/>
      <c r="AM17" s="189"/>
      <c r="AN17" s="189"/>
      <c r="AO17" s="106"/>
      <c r="AP17" s="106"/>
      <c r="AQ17" s="106"/>
      <c r="AR17" s="106"/>
      <c r="AS17" s="106"/>
      <c r="AT17" s="106"/>
      <c r="AU17" s="106"/>
      <c r="AV17" s="106"/>
    </row>
    <row r="18" spans="1:48" s="128" customFormat="1" ht="12.75">
      <c r="A18" s="152">
        <v>16</v>
      </c>
      <c r="B18" s="88" t="s">
        <v>23</v>
      </c>
      <c r="C18" s="88" t="s">
        <v>81</v>
      </c>
      <c r="D18" s="130">
        <v>43125</v>
      </c>
      <c r="E18" s="165">
        <v>6557</v>
      </c>
      <c r="F18" s="126" t="s">
        <v>135</v>
      </c>
      <c r="G18" s="129"/>
      <c r="H18" s="137">
        <v>85.69</v>
      </c>
      <c r="I18" s="106"/>
      <c r="J18" s="137">
        <v>195.8</v>
      </c>
      <c r="K18" s="106"/>
      <c r="L18" s="140">
        <v>13678297</v>
      </c>
      <c r="M18" s="140">
        <v>205174</v>
      </c>
      <c r="N18" s="42" t="s">
        <v>521</v>
      </c>
      <c r="O18" s="129">
        <v>1</v>
      </c>
      <c r="P18" s="314" t="s">
        <v>143</v>
      </c>
      <c r="Q18" s="94">
        <v>0</v>
      </c>
      <c r="R18" s="110" t="s">
        <v>167</v>
      </c>
      <c r="S18" s="141" t="s">
        <v>301</v>
      </c>
      <c r="T18" s="56">
        <v>25</v>
      </c>
      <c r="U18" s="142" t="s">
        <v>302</v>
      </c>
      <c r="V18" s="58">
        <v>4223</v>
      </c>
      <c r="W18" s="106"/>
      <c r="X18" s="106"/>
      <c r="Y18" s="106"/>
      <c r="Z18" s="58" t="s">
        <v>152</v>
      </c>
      <c r="AA18" s="185">
        <v>25277</v>
      </c>
      <c r="AB18" s="189" t="s">
        <v>105</v>
      </c>
      <c r="AC18" s="188">
        <v>27514</v>
      </c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06"/>
      <c r="AP18" s="106"/>
      <c r="AQ18" s="106"/>
      <c r="AR18" s="106"/>
      <c r="AS18" s="106"/>
      <c r="AT18" s="106"/>
      <c r="AU18" s="106"/>
      <c r="AV18" s="106"/>
    </row>
    <row r="19" spans="1:48" s="121" customFormat="1" ht="12.75">
      <c r="A19" s="71">
        <v>17</v>
      </c>
      <c r="B19" s="41" t="s">
        <v>23</v>
      </c>
      <c r="C19" s="41" t="s">
        <v>110</v>
      </c>
      <c r="D19" s="90">
        <v>43125</v>
      </c>
      <c r="E19" s="165">
        <v>5712</v>
      </c>
      <c r="F19" s="126" t="s">
        <v>303</v>
      </c>
      <c r="G19" s="56"/>
      <c r="H19" s="139">
        <v>132</v>
      </c>
      <c r="I19" s="54"/>
      <c r="J19" s="137">
        <v>233</v>
      </c>
      <c r="K19" s="54"/>
      <c r="L19" s="139">
        <v>16405092</v>
      </c>
      <c r="M19" s="139">
        <v>246076</v>
      </c>
      <c r="N19" s="42" t="s">
        <v>102</v>
      </c>
      <c r="O19" s="56">
        <v>1</v>
      </c>
      <c r="P19" s="311" t="s">
        <v>108</v>
      </c>
      <c r="Q19" s="56">
        <v>0</v>
      </c>
      <c r="R19" s="110" t="s">
        <v>304</v>
      </c>
      <c r="S19" s="74" t="s">
        <v>305</v>
      </c>
      <c r="T19" s="56">
        <v>13</v>
      </c>
      <c r="U19" s="75" t="s">
        <v>175</v>
      </c>
      <c r="V19" s="55">
        <v>1240</v>
      </c>
      <c r="W19" s="54"/>
      <c r="X19" s="54"/>
      <c r="Y19" s="54"/>
      <c r="Z19" s="55"/>
      <c r="AA19" s="55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54"/>
      <c r="AP19" s="54"/>
      <c r="AQ19" s="54"/>
      <c r="AR19" s="54"/>
      <c r="AS19" s="54"/>
      <c r="AT19" s="54"/>
      <c r="AU19" s="54"/>
      <c r="AV19" s="54"/>
    </row>
    <row r="20" spans="1:48" s="121" customFormat="1" ht="12.75">
      <c r="A20" s="18">
        <v>18</v>
      </c>
      <c r="B20" s="41" t="s">
        <v>50</v>
      </c>
      <c r="C20" s="41" t="s">
        <v>46</v>
      </c>
      <c r="D20" s="66">
        <v>43125</v>
      </c>
      <c r="E20" s="291">
        <v>709</v>
      </c>
      <c r="F20" s="126" t="s">
        <v>149</v>
      </c>
      <c r="G20" s="56"/>
      <c r="H20" s="296">
        <v>114.255</v>
      </c>
      <c r="I20" s="54"/>
      <c r="J20" s="137">
        <v>128.8</v>
      </c>
      <c r="K20" s="54"/>
      <c r="L20" s="4">
        <v>733000</v>
      </c>
      <c r="M20" s="4">
        <v>7330</v>
      </c>
      <c r="N20" s="42" t="s">
        <v>521</v>
      </c>
      <c r="O20" s="15">
        <v>1</v>
      </c>
      <c r="P20" s="64" t="s">
        <v>143</v>
      </c>
      <c r="Q20" s="15">
        <v>0</v>
      </c>
      <c r="R20" s="43" t="s">
        <v>306</v>
      </c>
      <c r="S20" s="42" t="s">
        <v>190</v>
      </c>
      <c r="T20" s="56">
        <v>10</v>
      </c>
      <c r="U20" s="43" t="s">
        <v>144</v>
      </c>
      <c r="V20" s="44">
        <v>2136</v>
      </c>
      <c r="W20" s="54"/>
      <c r="X20" s="54"/>
      <c r="Y20" s="54"/>
      <c r="Z20" s="55" t="s">
        <v>307</v>
      </c>
      <c r="AA20" s="175">
        <v>36368</v>
      </c>
      <c r="AB20" s="79"/>
      <c r="AC20" s="187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54"/>
      <c r="AP20" s="54"/>
      <c r="AQ20" s="54"/>
      <c r="AR20" s="54"/>
      <c r="AS20" s="54"/>
      <c r="AT20" s="54"/>
      <c r="AU20" s="54"/>
      <c r="AV20" s="54"/>
    </row>
    <row r="21" spans="1:48" s="121" customFormat="1" ht="12.75">
      <c r="A21" s="18">
        <v>19</v>
      </c>
      <c r="B21" s="64" t="s">
        <v>52</v>
      </c>
      <c r="C21" s="88" t="s">
        <v>44</v>
      </c>
      <c r="D21" s="3">
        <v>43125</v>
      </c>
      <c r="E21" s="291">
        <v>5656</v>
      </c>
      <c r="F21" s="126" t="s">
        <v>153</v>
      </c>
      <c r="G21" s="56"/>
      <c r="H21" s="24">
        <v>0</v>
      </c>
      <c r="I21" s="106"/>
      <c r="J21" s="137"/>
      <c r="K21" s="54"/>
      <c r="L21" s="4">
        <v>974620</v>
      </c>
      <c r="M21" s="4">
        <v>9746</v>
      </c>
      <c r="N21" s="42" t="s">
        <v>523</v>
      </c>
      <c r="O21" s="15">
        <v>0</v>
      </c>
      <c r="P21" s="64" t="s">
        <v>143</v>
      </c>
      <c r="Q21" s="15">
        <v>0</v>
      </c>
      <c r="R21" s="43" t="s">
        <v>310</v>
      </c>
      <c r="S21" s="42" t="s">
        <v>311</v>
      </c>
      <c r="T21" s="56">
        <v>20</v>
      </c>
      <c r="U21" s="43" t="s">
        <v>132</v>
      </c>
      <c r="V21" s="44">
        <v>472</v>
      </c>
      <c r="W21" s="54"/>
      <c r="X21" s="54"/>
      <c r="Y21" s="54"/>
      <c r="Z21" s="55" t="s">
        <v>308</v>
      </c>
      <c r="AA21" s="175"/>
      <c r="AB21" s="79" t="s">
        <v>105</v>
      </c>
      <c r="AC21" s="187">
        <v>16784</v>
      </c>
      <c r="AD21" s="79" t="s">
        <v>309</v>
      </c>
      <c r="AE21" s="187">
        <v>41628</v>
      </c>
      <c r="AF21" s="79"/>
      <c r="AG21" s="187"/>
      <c r="AH21" s="79"/>
      <c r="AI21" s="187"/>
      <c r="AJ21" s="79"/>
      <c r="AK21" s="79"/>
      <c r="AL21" s="79"/>
      <c r="AM21" s="79"/>
      <c r="AN21" s="79"/>
      <c r="AO21" s="54"/>
      <c r="AP21" s="54"/>
      <c r="AQ21" s="54"/>
      <c r="AR21" s="54"/>
      <c r="AS21" s="54"/>
      <c r="AT21" s="54"/>
      <c r="AU21" s="54"/>
      <c r="AV21" s="54"/>
    </row>
    <row r="22" spans="1:48" s="121" customFormat="1" ht="12.75">
      <c r="A22" s="18">
        <v>20</v>
      </c>
      <c r="B22" s="41" t="s">
        <v>107</v>
      </c>
      <c r="C22" s="64" t="s">
        <v>43</v>
      </c>
      <c r="D22" s="3">
        <v>43126</v>
      </c>
      <c r="E22" s="291">
        <v>5652</v>
      </c>
      <c r="F22" s="126" t="s">
        <v>312</v>
      </c>
      <c r="G22" s="56"/>
      <c r="H22" s="4">
        <v>181.1</v>
      </c>
      <c r="I22" s="54"/>
      <c r="J22" s="137">
        <v>330</v>
      </c>
      <c r="K22" s="54"/>
      <c r="L22" s="4">
        <f>3187283+8442661</f>
        <v>11629944</v>
      </c>
      <c r="M22" s="4">
        <v>146651</v>
      </c>
      <c r="N22" s="42" t="s">
        <v>102</v>
      </c>
      <c r="O22" s="15">
        <v>2</v>
      </c>
      <c r="P22" s="64" t="s">
        <v>108</v>
      </c>
      <c r="Q22" s="15">
        <v>0</v>
      </c>
      <c r="R22" s="43" t="s">
        <v>314</v>
      </c>
      <c r="S22" s="42" t="s">
        <v>246</v>
      </c>
      <c r="T22" s="56">
        <v>20</v>
      </c>
      <c r="U22" s="43" t="s">
        <v>119</v>
      </c>
      <c r="V22" s="44">
        <v>682</v>
      </c>
      <c r="W22" s="54"/>
      <c r="X22" s="54"/>
      <c r="Y22" s="54"/>
      <c r="Z22" s="55" t="s">
        <v>313</v>
      </c>
      <c r="AA22" s="175">
        <v>41813</v>
      </c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54"/>
      <c r="AP22" s="54"/>
      <c r="AQ22" s="54"/>
      <c r="AR22" s="54"/>
      <c r="AS22" s="54"/>
      <c r="AT22" s="54"/>
      <c r="AU22" s="54"/>
      <c r="AV22" s="54"/>
    </row>
    <row r="23" spans="1:48" s="121" customFormat="1" ht="12.75">
      <c r="A23" s="18">
        <v>21</v>
      </c>
      <c r="B23" s="41" t="s">
        <v>107</v>
      </c>
      <c r="C23" s="64" t="s">
        <v>43</v>
      </c>
      <c r="D23" s="66">
        <v>43126</v>
      </c>
      <c r="E23" s="291">
        <v>1235</v>
      </c>
      <c r="F23" s="126" t="s">
        <v>315</v>
      </c>
      <c r="G23" s="56"/>
      <c r="H23" s="85">
        <v>7119.08</v>
      </c>
      <c r="I23" s="54"/>
      <c r="J23" s="137">
        <v>1569.31</v>
      </c>
      <c r="K23" s="54"/>
      <c r="L23" s="4">
        <v>148392320</v>
      </c>
      <c r="M23" s="4">
        <v>1259873</v>
      </c>
      <c r="N23" s="42" t="s">
        <v>102</v>
      </c>
      <c r="O23" s="15">
        <v>14</v>
      </c>
      <c r="P23" s="64" t="s">
        <v>235</v>
      </c>
      <c r="Q23" s="15">
        <v>0</v>
      </c>
      <c r="R23" s="43" t="s">
        <v>114</v>
      </c>
      <c r="S23" s="42" t="s">
        <v>115</v>
      </c>
      <c r="T23" s="56">
        <v>8</v>
      </c>
      <c r="U23" s="43" t="s">
        <v>158</v>
      </c>
      <c r="V23" s="44">
        <v>3030</v>
      </c>
      <c r="W23" s="54"/>
      <c r="X23" s="54"/>
      <c r="Y23" s="54"/>
      <c r="Z23" s="55" t="s">
        <v>316</v>
      </c>
      <c r="AA23" s="175">
        <v>42592</v>
      </c>
      <c r="AB23" s="79"/>
      <c r="AC23" s="187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54"/>
      <c r="AP23" s="54"/>
      <c r="AQ23" s="54"/>
      <c r="AR23" s="54"/>
      <c r="AS23" s="54"/>
      <c r="AT23" s="54"/>
      <c r="AU23" s="54"/>
      <c r="AV23" s="54"/>
    </row>
    <row r="24" spans="1:48" ht="12.75">
      <c r="A24" s="14">
        <v>22</v>
      </c>
      <c r="B24" s="41" t="s">
        <v>50</v>
      </c>
      <c r="C24" s="88" t="s">
        <v>46</v>
      </c>
      <c r="D24" s="8">
        <v>43126</v>
      </c>
      <c r="E24" s="279">
        <v>164</v>
      </c>
      <c r="F24" s="126" t="s">
        <v>233</v>
      </c>
      <c r="G24" s="56"/>
      <c r="H24" s="273">
        <v>179.35</v>
      </c>
      <c r="I24" s="9"/>
      <c r="J24" s="11">
        <v>926.5</v>
      </c>
      <c r="K24" s="9"/>
      <c r="L24" s="11">
        <v>3500000</v>
      </c>
      <c r="M24" s="11">
        <v>35000</v>
      </c>
      <c r="N24" s="42" t="s">
        <v>521</v>
      </c>
      <c r="O24" s="100">
        <v>1</v>
      </c>
      <c r="P24" s="313" t="s">
        <v>317</v>
      </c>
      <c r="Q24" s="97">
        <v>0</v>
      </c>
      <c r="R24" s="80" t="s">
        <v>318</v>
      </c>
      <c r="S24" s="74" t="s">
        <v>319</v>
      </c>
      <c r="T24" s="56">
        <v>5</v>
      </c>
      <c r="U24" s="75" t="s">
        <v>133</v>
      </c>
      <c r="V24" s="55">
        <v>120</v>
      </c>
      <c r="W24" s="9"/>
      <c r="X24" s="9"/>
      <c r="Y24" s="9"/>
      <c r="Z24" s="55"/>
      <c r="AA24" s="174"/>
      <c r="AB24" s="79"/>
      <c r="AC24" s="23"/>
      <c r="AD24" s="79"/>
      <c r="AE24" s="23"/>
      <c r="AF24" s="79"/>
      <c r="AG24" s="17"/>
      <c r="AH24" s="17"/>
      <c r="AI24" s="17"/>
      <c r="AJ24" s="17"/>
      <c r="AK24" s="17"/>
      <c r="AL24" s="17"/>
      <c r="AM24" s="17"/>
      <c r="AN24" s="17"/>
      <c r="AO24" s="9"/>
      <c r="AP24" s="9"/>
      <c r="AQ24" s="9"/>
      <c r="AR24" s="9"/>
      <c r="AS24" s="9"/>
      <c r="AT24" s="9"/>
      <c r="AU24" s="9"/>
      <c r="AV24" s="9"/>
    </row>
    <row r="25" spans="1:48" ht="12.75">
      <c r="A25" s="12">
        <v>23</v>
      </c>
      <c r="B25" s="41" t="s">
        <v>50</v>
      </c>
      <c r="C25" s="64" t="s">
        <v>43</v>
      </c>
      <c r="D25" s="66">
        <v>43126</v>
      </c>
      <c r="E25" s="291">
        <v>3971</v>
      </c>
      <c r="F25" s="126" t="s">
        <v>320</v>
      </c>
      <c r="G25" s="56" t="s">
        <v>111</v>
      </c>
      <c r="H25" s="4">
        <v>21966.55</v>
      </c>
      <c r="I25" s="9"/>
      <c r="J25" s="24">
        <v>4255.38</v>
      </c>
      <c r="K25" s="9"/>
      <c r="L25" s="4">
        <v>5301093990</v>
      </c>
      <c r="M25" s="4">
        <v>79516410</v>
      </c>
      <c r="N25" s="42" t="s">
        <v>102</v>
      </c>
      <c r="O25" s="73" t="s">
        <v>324</v>
      </c>
      <c r="P25" s="313" t="s">
        <v>321</v>
      </c>
      <c r="Q25" s="73">
        <v>0</v>
      </c>
      <c r="R25" s="48" t="s">
        <v>231</v>
      </c>
      <c r="S25" s="65" t="s">
        <v>171</v>
      </c>
      <c r="T25" s="56">
        <v>22</v>
      </c>
      <c r="U25" s="48" t="s">
        <v>322</v>
      </c>
      <c r="V25" s="44" t="s">
        <v>323</v>
      </c>
      <c r="W25" s="9"/>
      <c r="X25" s="9"/>
      <c r="Y25" s="9"/>
      <c r="Z25" s="55"/>
      <c r="AA25" s="174"/>
      <c r="AB25" s="79"/>
      <c r="AC25" s="23"/>
      <c r="AD25" s="79"/>
      <c r="AE25" s="23"/>
      <c r="AF25" s="17"/>
      <c r="AG25" s="17"/>
      <c r="AH25" s="17"/>
      <c r="AI25" s="17"/>
      <c r="AJ25" s="17"/>
      <c r="AK25" s="17"/>
      <c r="AL25" s="17"/>
      <c r="AM25" s="17"/>
      <c r="AN25" s="17"/>
      <c r="AO25" s="9"/>
      <c r="AP25" s="9"/>
      <c r="AQ25" s="9"/>
      <c r="AR25" s="9"/>
      <c r="AS25" s="9"/>
      <c r="AT25" s="9"/>
      <c r="AU25" s="9"/>
      <c r="AV25" s="9"/>
    </row>
    <row r="26" spans="1:48" ht="12.75">
      <c r="A26" s="12">
        <v>24</v>
      </c>
      <c r="B26" s="41" t="s">
        <v>50</v>
      </c>
      <c r="C26" s="64" t="s">
        <v>43</v>
      </c>
      <c r="D26" s="66">
        <v>43126</v>
      </c>
      <c r="E26" s="44">
        <v>3966</v>
      </c>
      <c r="F26" s="126" t="s">
        <v>325</v>
      </c>
      <c r="G26" s="56"/>
      <c r="H26" s="4">
        <v>41.01</v>
      </c>
      <c r="I26" s="9"/>
      <c r="J26" s="4">
        <v>2240</v>
      </c>
      <c r="K26" s="9"/>
      <c r="L26" s="4">
        <v>5096764</v>
      </c>
      <c r="M26" s="4">
        <v>76451</v>
      </c>
      <c r="N26" s="65" t="s">
        <v>522</v>
      </c>
      <c r="O26" s="73">
        <v>1</v>
      </c>
      <c r="P26" s="64" t="s">
        <v>143</v>
      </c>
      <c r="Q26" s="73">
        <v>0</v>
      </c>
      <c r="R26" s="48" t="s">
        <v>326</v>
      </c>
      <c r="S26" s="65" t="s">
        <v>327</v>
      </c>
      <c r="T26" s="56">
        <v>22</v>
      </c>
      <c r="U26" s="48" t="s">
        <v>210</v>
      </c>
      <c r="V26" s="44" t="s">
        <v>328</v>
      </c>
      <c r="W26" s="9"/>
      <c r="X26" s="9"/>
      <c r="Y26" s="9"/>
      <c r="Z26" s="55"/>
      <c r="AA26" s="174"/>
      <c r="AB26" s="79"/>
      <c r="AC26" s="23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9"/>
      <c r="AP26" s="9"/>
      <c r="AQ26" s="9"/>
      <c r="AR26" s="9"/>
      <c r="AS26" s="9"/>
      <c r="AT26" s="9"/>
      <c r="AU26" s="9"/>
      <c r="AV26" s="9"/>
    </row>
    <row r="27" spans="1:48" ht="12.75">
      <c r="A27" s="12">
        <v>25</v>
      </c>
      <c r="B27" s="41" t="s">
        <v>50</v>
      </c>
      <c r="C27" s="88" t="s">
        <v>46</v>
      </c>
      <c r="D27" s="8">
        <v>43126</v>
      </c>
      <c r="E27" s="44">
        <v>819</v>
      </c>
      <c r="F27" s="126" t="s">
        <v>150</v>
      </c>
      <c r="G27" s="56"/>
      <c r="H27" s="4">
        <v>203.69</v>
      </c>
      <c r="I27" s="9"/>
      <c r="J27" s="4">
        <v>330</v>
      </c>
      <c r="K27" s="9"/>
      <c r="L27" s="4">
        <v>14400353</v>
      </c>
      <c r="M27" s="4">
        <v>196289</v>
      </c>
      <c r="N27" s="42" t="s">
        <v>102</v>
      </c>
      <c r="O27" s="73">
        <v>2</v>
      </c>
      <c r="P27" s="64" t="s">
        <v>108</v>
      </c>
      <c r="Q27" s="73">
        <v>0</v>
      </c>
      <c r="R27" s="48" t="s">
        <v>329</v>
      </c>
      <c r="S27" s="65" t="s">
        <v>330</v>
      </c>
      <c r="T27" s="56">
        <v>9</v>
      </c>
      <c r="U27" s="48" t="s">
        <v>331</v>
      </c>
      <c r="V27" s="44">
        <v>1993</v>
      </c>
      <c r="W27" s="9"/>
      <c r="X27" s="9"/>
      <c r="Y27" s="9"/>
      <c r="Z27" s="55" t="s">
        <v>332</v>
      </c>
      <c r="AA27" s="175">
        <v>42461</v>
      </c>
      <c r="AB27" s="79"/>
      <c r="AC27" s="23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9"/>
      <c r="AP27" s="9"/>
      <c r="AQ27" s="9"/>
      <c r="AR27" s="9"/>
      <c r="AS27" s="9"/>
      <c r="AT27" s="9"/>
      <c r="AU27" s="9"/>
      <c r="AV27" s="9"/>
    </row>
    <row r="28" spans="1:48" ht="12.75">
      <c r="A28" s="18">
        <v>26</v>
      </c>
      <c r="B28" s="41" t="s">
        <v>50</v>
      </c>
      <c r="C28" s="64" t="s">
        <v>43</v>
      </c>
      <c r="D28" s="66">
        <v>43126</v>
      </c>
      <c r="E28" s="291">
        <v>1852</v>
      </c>
      <c r="F28" s="126" t="s">
        <v>137</v>
      </c>
      <c r="G28" s="56"/>
      <c r="H28" s="4">
        <v>258.03</v>
      </c>
      <c r="I28" s="9"/>
      <c r="J28" s="11">
        <v>420</v>
      </c>
      <c r="K28" s="9"/>
      <c r="L28" s="4">
        <v>13900199</v>
      </c>
      <c r="M28" s="4">
        <v>208503</v>
      </c>
      <c r="N28" s="42" t="s">
        <v>102</v>
      </c>
      <c r="O28" s="15">
        <v>2</v>
      </c>
      <c r="P28" s="64" t="s">
        <v>108</v>
      </c>
      <c r="Q28" s="15">
        <v>0</v>
      </c>
      <c r="R28" s="43" t="s">
        <v>333</v>
      </c>
      <c r="S28" s="42" t="s">
        <v>334</v>
      </c>
      <c r="T28" s="56">
        <v>4</v>
      </c>
      <c r="U28" s="43" t="s">
        <v>247</v>
      </c>
      <c r="V28" s="44">
        <v>1433</v>
      </c>
      <c r="W28" s="9"/>
      <c r="X28" s="9"/>
      <c r="Y28" s="9"/>
      <c r="Z28" s="55" t="s">
        <v>335</v>
      </c>
      <c r="AA28" s="174">
        <v>16888</v>
      </c>
      <c r="AB28" s="79" t="s">
        <v>336</v>
      </c>
      <c r="AC28" s="23">
        <v>17493</v>
      </c>
      <c r="AD28" s="79" t="s">
        <v>105</v>
      </c>
      <c r="AE28" s="23">
        <v>17132</v>
      </c>
      <c r="AF28" s="17"/>
      <c r="AG28" s="17"/>
      <c r="AH28" s="17"/>
      <c r="AI28" s="17"/>
      <c r="AJ28" s="17"/>
      <c r="AK28" s="17"/>
      <c r="AL28" s="17"/>
      <c r="AM28" s="17"/>
      <c r="AN28" s="17"/>
      <c r="AO28" s="9"/>
      <c r="AP28" s="9"/>
      <c r="AQ28" s="9"/>
      <c r="AR28" s="9"/>
      <c r="AS28" s="9"/>
      <c r="AT28" s="9"/>
      <c r="AU28" s="9"/>
      <c r="AV28" s="9"/>
    </row>
    <row r="29" spans="1:48" ht="12.75">
      <c r="A29" s="18">
        <v>27</v>
      </c>
      <c r="B29" s="64" t="s">
        <v>52</v>
      </c>
      <c r="C29" s="88" t="s">
        <v>53</v>
      </c>
      <c r="D29" s="66">
        <v>43126</v>
      </c>
      <c r="E29" s="291">
        <v>2264</v>
      </c>
      <c r="F29" s="126" t="s">
        <v>221</v>
      </c>
      <c r="G29" s="56"/>
      <c r="H29" s="4">
        <v>37.49</v>
      </c>
      <c r="I29" s="9"/>
      <c r="J29" s="11">
        <v>150.03</v>
      </c>
      <c r="K29" s="9"/>
      <c r="L29" s="4">
        <v>14196812</v>
      </c>
      <c r="M29" s="4">
        <v>211892</v>
      </c>
      <c r="N29" s="42" t="s">
        <v>102</v>
      </c>
      <c r="O29" s="15">
        <v>2</v>
      </c>
      <c r="P29" s="64" t="s">
        <v>108</v>
      </c>
      <c r="Q29" s="15">
        <v>0</v>
      </c>
      <c r="R29" s="43" t="s">
        <v>339</v>
      </c>
      <c r="S29" s="42" t="s">
        <v>506</v>
      </c>
      <c r="T29" s="56">
        <v>2</v>
      </c>
      <c r="U29" s="43" t="s">
        <v>134</v>
      </c>
      <c r="V29" s="44">
        <v>4731</v>
      </c>
      <c r="W29" s="9"/>
      <c r="X29" s="9"/>
      <c r="Y29" s="9"/>
      <c r="Z29" s="55" t="s">
        <v>337</v>
      </c>
      <c r="AA29" s="174">
        <v>20207</v>
      </c>
      <c r="AB29" s="79" t="s">
        <v>105</v>
      </c>
      <c r="AC29" s="23">
        <v>20757</v>
      </c>
      <c r="AD29" s="79" t="s">
        <v>338</v>
      </c>
      <c r="AE29" s="23">
        <v>32141</v>
      </c>
      <c r="AF29" s="17"/>
      <c r="AG29" s="17"/>
      <c r="AH29" s="17"/>
      <c r="AI29" s="17"/>
      <c r="AJ29" s="17"/>
      <c r="AK29" s="17"/>
      <c r="AL29" s="17"/>
      <c r="AM29" s="17"/>
      <c r="AN29" s="17"/>
      <c r="AO29" s="9"/>
      <c r="AP29" s="9"/>
      <c r="AQ29" s="9"/>
      <c r="AR29" s="9"/>
      <c r="AS29" s="9"/>
      <c r="AT29" s="9"/>
      <c r="AU29" s="9"/>
      <c r="AV29" s="9"/>
    </row>
    <row r="30" spans="1:48" ht="12.75">
      <c r="A30" s="18">
        <v>28</v>
      </c>
      <c r="B30" s="64" t="s">
        <v>52</v>
      </c>
      <c r="C30" s="88" t="s">
        <v>53</v>
      </c>
      <c r="D30" s="66">
        <v>43126</v>
      </c>
      <c r="E30" s="291">
        <v>2769</v>
      </c>
      <c r="F30" s="126" t="s">
        <v>340</v>
      </c>
      <c r="G30" s="56"/>
      <c r="H30" s="4">
        <v>78.39</v>
      </c>
      <c r="I30" s="9"/>
      <c r="J30" s="11">
        <v>288.75</v>
      </c>
      <c r="K30" s="9"/>
      <c r="L30" s="4">
        <v>13247645</v>
      </c>
      <c r="M30" s="4">
        <v>179215</v>
      </c>
      <c r="N30" s="42" t="s">
        <v>102</v>
      </c>
      <c r="O30" s="304">
        <v>2</v>
      </c>
      <c r="P30" s="64" t="s">
        <v>108</v>
      </c>
      <c r="Q30" s="15">
        <v>0</v>
      </c>
      <c r="R30" s="43" t="s">
        <v>341</v>
      </c>
      <c r="S30" s="42" t="s">
        <v>342</v>
      </c>
      <c r="T30" s="56">
        <v>1</v>
      </c>
      <c r="U30" s="43" t="s">
        <v>343</v>
      </c>
      <c r="V30" s="44">
        <v>5396</v>
      </c>
      <c r="W30" s="9"/>
      <c r="X30" s="9"/>
      <c r="Y30" s="9"/>
      <c r="Z30" s="55" t="s">
        <v>344</v>
      </c>
      <c r="AA30" s="174">
        <v>25192</v>
      </c>
      <c r="AB30" s="79" t="s">
        <v>105</v>
      </c>
      <c r="AC30" s="23">
        <v>28971</v>
      </c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9"/>
      <c r="AP30" s="9"/>
      <c r="AQ30" s="9"/>
      <c r="AR30" s="9"/>
      <c r="AS30" s="9"/>
      <c r="AT30" s="9"/>
      <c r="AU30" s="9"/>
      <c r="AV30" s="9"/>
    </row>
    <row r="31" spans="1:48" ht="12.75">
      <c r="A31" s="18">
        <v>29</v>
      </c>
      <c r="B31" s="41" t="s">
        <v>23</v>
      </c>
      <c r="C31" s="56" t="s">
        <v>79</v>
      </c>
      <c r="D31" s="66">
        <v>43126</v>
      </c>
      <c r="E31" s="291">
        <v>5653</v>
      </c>
      <c r="F31" s="126" t="s">
        <v>207</v>
      </c>
      <c r="G31" s="56"/>
      <c r="H31" s="4">
        <v>34.73</v>
      </c>
      <c r="I31" s="9"/>
      <c r="J31" s="11">
        <v>222.18</v>
      </c>
      <c r="K31" s="9"/>
      <c r="L31" s="4">
        <v>4283910</v>
      </c>
      <c r="M31" s="4">
        <v>64258</v>
      </c>
      <c r="N31" s="42" t="s">
        <v>102</v>
      </c>
      <c r="O31" s="15">
        <v>0</v>
      </c>
      <c r="P31" s="64" t="s">
        <v>108</v>
      </c>
      <c r="Q31" s="15">
        <v>0</v>
      </c>
      <c r="R31" s="43" t="s">
        <v>345</v>
      </c>
      <c r="S31" s="42" t="s">
        <v>346</v>
      </c>
      <c r="T31" s="56">
        <v>20</v>
      </c>
      <c r="U31" s="43" t="s">
        <v>347</v>
      </c>
      <c r="V31" s="44" t="s">
        <v>348</v>
      </c>
      <c r="W31" s="9"/>
      <c r="X31" s="9"/>
      <c r="Y31" s="9"/>
      <c r="Z31" s="55"/>
      <c r="AA31" s="174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9"/>
      <c r="AP31" s="9"/>
      <c r="AQ31" s="9"/>
      <c r="AR31" s="9"/>
      <c r="AS31" s="9"/>
      <c r="AT31" s="9"/>
      <c r="AU31" s="9"/>
      <c r="AV31" s="9"/>
    </row>
    <row r="32" spans="1:48" s="20" customFormat="1" ht="12.75">
      <c r="A32" s="12">
        <v>30</v>
      </c>
      <c r="B32" s="88" t="s">
        <v>23</v>
      </c>
      <c r="C32" s="88" t="s">
        <v>81</v>
      </c>
      <c r="D32" s="66">
        <v>43126</v>
      </c>
      <c r="E32" s="291">
        <v>943</v>
      </c>
      <c r="F32" s="70" t="s">
        <v>191</v>
      </c>
      <c r="G32" s="41"/>
      <c r="H32" s="4">
        <v>230.22</v>
      </c>
      <c r="I32" s="4"/>
      <c r="J32" s="4">
        <v>400</v>
      </c>
      <c r="K32" s="2"/>
      <c r="L32" s="4">
        <v>40063805</v>
      </c>
      <c r="M32" s="4">
        <v>600957</v>
      </c>
      <c r="N32" s="42" t="s">
        <v>521</v>
      </c>
      <c r="O32" s="99">
        <v>0</v>
      </c>
      <c r="P32" s="64" t="s">
        <v>143</v>
      </c>
      <c r="Q32" s="93">
        <v>0</v>
      </c>
      <c r="R32" s="47" t="s">
        <v>349</v>
      </c>
      <c r="S32" s="65" t="s">
        <v>350</v>
      </c>
      <c r="T32" s="56">
        <v>11</v>
      </c>
      <c r="U32" s="65" t="s">
        <v>216</v>
      </c>
      <c r="V32" s="44">
        <v>616</v>
      </c>
      <c r="W32" s="6"/>
      <c r="X32" s="17"/>
      <c r="Y32" s="17"/>
      <c r="Z32" s="176"/>
      <c r="AA32" s="174"/>
      <c r="AB32" s="79"/>
      <c r="AC32" s="23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</row>
    <row r="33" spans="1:48" s="20" customFormat="1" ht="12.75">
      <c r="A33" s="12">
        <v>31</v>
      </c>
      <c r="B33" s="64" t="s">
        <v>52</v>
      </c>
      <c r="C33" s="88" t="s">
        <v>53</v>
      </c>
      <c r="D33" s="66">
        <v>43126</v>
      </c>
      <c r="E33" s="291">
        <v>723</v>
      </c>
      <c r="F33" s="70" t="s">
        <v>169</v>
      </c>
      <c r="G33" s="41"/>
      <c r="H33" s="4">
        <v>97.76</v>
      </c>
      <c r="I33" s="4"/>
      <c r="J33" s="4">
        <v>334.1</v>
      </c>
      <c r="K33" s="2"/>
      <c r="L33" s="4">
        <v>14963280</v>
      </c>
      <c r="M33" s="4">
        <v>217123</v>
      </c>
      <c r="N33" s="42" t="s">
        <v>102</v>
      </c>
      <c r="O33" s="73">
        <v>0</v>
      </c>
      <c r="P33" s="64" t="s">
        <v>108</v>
      </c>
      <c r="Q33" s="73">
        <v>0</v>
      </c>
      <c r="R33" s="48" t="s">
        <v>353</v>
      </c>
      <c r="S33" s="65" t="s">
        <v>354</v>
      </c>
      <c r="T33" s="56">
        <v>9</v>
      </c>
      <c r="U33" s="48" t="s">
        <v>355</v>
      </c>
      <c r="V33" s="5">
        <v>2150</v>
      </c>
      <c r="W33" s="6"/>
      <c r="X33" s="17"/>
      <c r="Y33" s="17"/>
      <c r="Z33" s="176" t="s">
        <v>351</v>
      </c>
      <c r="AA33" s="174">
        <v>35348</v>
      </c>
      <c r="AB33" s="79" t="s">
        <v>352</v>
      </c>
      <c r="AC33" s="23">
        <v>35460</v>
      </c>
      <c r="AD33" s="79"/>
      <c r="AE33" s="23"/>
      <c r="AF33" s="79"/>
      <c r="AG33" s="23"/>
      <c r="AH33" s="79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</row>
    <row r="34" spans="1:48" s="20" customFormat="1" ht="12.75">
      <c r="A34" s="12">
        <v>32</v>
      </c>
      <c r="B34" s="64" t="s">
        <v>52</v>
      </c>
      <c r="C34" s="88" t="s">
        <v>53</v>
      </c>
      <c r="D34" s="66">
        <v>43126</v>
      </c>
      <c r="E34" s="291">
        <v>5969</v>
      </c>
      <c r="F34" s="70" t="s">
        <v>213</v>
      </c>
      <c r="G34" s="41"/>
      <c r="H34" s="72">
        <v>56.69</v>
      </c>
      <c r="I34" s="4"/>
      <c r="J34" s="4"/>
      <c r="K34" s="2"/>
      <c r="L34" s="104">
        <v>5071657</v>
      </c>
      <c r="M34" s="4">
        <v>76075</v>
      </c>
      <c r="N34" s="42" t="s">
        <v>102</v>
      </c>
      <c r="O34" s="99">
        <v>2</v>
      </c>
      <c r="P34" s="64" t="s">
        <v>108</v>
      </c>
      <c r="Q34" s="93">
        <v>0</v>
      </c>
      <c r="R34" s="47" t="s">
        <v>224</v>
      </c>
      <c r="S34" s="65" t="s">
        <v>225</v>
      </c>
      <c r="T34" s="56">
        <v>23</v>
      </c>
      <c r="U34" s="48" t="s">
        <v>226</v>
      </c>
      <c r="V34" s="44">
        <v>1102</v>
      </c>
      <c r="W34" s="6"/>
      <c r="X34" s="17"/>
      <c r="Y34" s="17"/>
      <c r="Z34" s="55" t="s">
        <v>356</v>
      </c>
      <c r="AA34" s="23">
        <v>43007</v>
      </c>
      <c r="AB34" s="79"/>
      <c r="AC34" s="23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</row>
    <row r="35" spans="1:48" s="20" customFormat="1" ht="12.75">
      <c r="A35" s="12">
        <v>33</v>
      </c>
      <c r="B35" s="64" t="s">
        <v>52</v>
      </c>
      <c r="C35" s="88" t="s">
        <v>53</v>
      </c>
      <c r="D35" s="66">
        <v>43126</v>
      </c>
      <c r="E35" s="291">
        <v>5863</v>
      </c>
      <c r="F35" s="70" t="s">
        <v>357</v>
      </c>
      <c r="G35" s="41"/>
      <c r="H35" s="4">
        <v>52.3</v>
      </c>
      <c r="I35" s="4"/>
      <c r="J35" s="4">
        <v>225</v>
      </c>
      <c r="K35" s="2"/>
      <c r="L35" s="4">
        <v>4678915</v>
      </c>
      <c r="M35" s="4">
        <v>70184</v>
      </c>
      <c r="N35" s="42" t="s">
        <v>102</v>
      </c>
      <c r="O35" s="15">
        <v>0</v>
      </c>
      <c r="P35" s="64" t="s">
        <v>108</v>
      </c>
      <c r="Q35" s="15">
        <v>0</v>
      </c>
      <c r="R35" s="48" t="s">
        <v>358</v>
      </c>
      <c r="S35" s="65" t="s">
        <v>359</v>
      </c>
      <c r="T35" s="56">
        <v>23</v>
      </c>
      <c r="U35" s="48" t="s">
        <v>360</v>
      </c>
      <c r="V35" s="44">
        <v>1036</v>
      </c>
      <c r="W35" s="6"/>
      <c r="X35" s="17"/>
      <c r="Y35" s="17"/>
      <c r="Z35" s="58" t="s">
        <v>106</v>
      </c>
      <c r="AA35" s="305">
        <v>25331</v>
      </c>
      <c r="AB35" s="189" t="s">
        <v>105</v>
      </c>
      <c r="AC35" s="306">
        <v>27509</v>
      </c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</row>
    <row r="36" spans="1:48" s="20" customFormat="1" ht="12.75">
      <c r="A36" s="18">
        <v>34</v>
      </c>
      <c r="B36" s="64" t="s">
        <v>52</v>
      </c>
      <c r="C36" s="88" t="s">
        <v>53</v>
      </c>
      <c r="D36" s="66">
        <v>43126</v>
      </c>
      <c r="E36" s="291">
        <v>3926</v>
      </c>
      <c r="F36" s="70" t="s">
        <v>206</v>
      </c>
      <c r="G36" s="41"/>
      <c r="H36" s="4">
        <v>16.35</v>
      </c>
      <c r="I36" s="4"/>
      <c r="J36" s="24">
        <v>762.68</v>
      </c>
      <c r="K36" s="2"/>
      <c r="L36" s="4">
        <v>6922614</v>
      </c>
      <c r="M36" s="4">
        <v>102164</v>
      </c>
      <c r="N36" s="42" t="s">
        <v>526</v>
      </c>
      <c r="O36" s="15">
        <v>0</v>
      </c>
      <c r="P36" s="64" t="s">
        <v>143</v>
      </c>
      <c r="Q36" s="15">
        <v>0</v>
      </c>
      <c r="R36" s="43" t="s">
        <v>361</v>
      </c>
      <c r="S36" s="42" t="s">
        <v>362</v>
      </c>
      <c r="T36" s="56">
        <v>14</v>
      </c>
      <c r="U36" s="43" t="s">
        <v>145</v>
      </c>
      <c r="V36" s="44">
        <v>2181</v>
      </c>
      <c r="W36" s="6"/>
      <c r="X36" s="17"/>
      <c r="Y36" s="17"/>
      <c r="Z36" s="55" t="s">
        <v>363</v>
      </c>
      <c r="AA36" s="174">
        <v>13225</v>
      </c>
      <c r="AB36" s="79" t="s">
        <v>364</v>
      </c>
      <c r="AC36" s="23">
        <v>34360</v>
      </c>
      <c r="AD36" s="79" t="s">
        <v>365</v>
      </c>
      <c r="AE36" s="23">
        <v>37928</v>
      </c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</row>
    <row r="37" spans="1:48" s="20" customFormat="1" ht="12.75">
      <c r="A37" s="18">
        <v>35</v>
      </c>
      <c r="B37" s="41" t="s">
        <v>23</v>
      </c>
      <c r="C37" s="41" t="s">
        <v>110</v>
      </c>
      <c r="D37" s="66">
        <v>43126</v>
      </c>
      <c r="E37" s="291">
        <v>833</v>
      </c>
      <c r="F37" s="70" t="s">
        <v>138</v>
      </c>
      <c r="G37" s="41"/>
      <c r="H37" s="4">
        <v>158</v>
      </c>
      <c r="I37" s="4"/>
      <c r="J37" s="4">
        <v>435</v>
      </c>
      <c r="K37" s="2"/>
      <c r="L37" s="4">
        <v>27289602</v>
      </c>
      <c r="M37" s="4">
        <v>409344</v>
      </c>
      <c r="N37" s="42" t="s">
        <v>102</v>
      </c>
      <c r="O37" s="15">
        <v>1</v>
      </c>
      <c r="P37" s="64" t="s">
        <v>108</v>
      </c>
      <c r="Q37" s="15">
        <v>0</v>
      </c>
      <c r="R37" s="43" t="s">
        <v>368</v>
      </c>
      <c r="S37" s="42" t="s">
        <v>369</v>
      </c>
      <c r="T37" s="56">
        <v>8</v>
      </c>
      <c r="U37" s="43" t="s">
        <v>516</v>
      </c>
      <c r="V37" s="44">
        <v>3171</v>
      </c>
      <c r="W37" s="6"/>
      <c r="X37" s="17"/>
      <c r="Y37" s="17"/>
      <c r="Z37" s="55" t="s">
        <v>366</v>
      </c>
      <c r="AA37" s="174">
        <v>16079</v>
      </c>
      <c r="AB37" s="79" t="s">
        <v>105</v>
      </c>
      <c r="AC37" s="23">
        <v>16651</v>
      </c>
      <c r="AD37" s="79" t="s">
        <v>367</v>
      </c>
      <c r="AE37" s="23">
        <v>18564</v>
      </c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</row>
    <row r="38" spans="1:48" s="20" customFormat="1" ht="12.75">
      <c r="A38" s="12">
        <v>36</v>
      </c>
      <c r="B38" s="41" t="s">
        <v>50</v>
      </c>
      <c r="C38" s="64" t="s">
        <v>43</v>
      </c>
      <c r="D38" s="66">
        <v>43126</v>
      </c>
      <c r="E38" s="291">
        <v>5123</v>
      </c>
      <c r="F38" s="70" t="s">
        <v>273</v>
      </c>
      <c r="G38" s="41"/>
      <c r="H38" s="4">
        <v>1743.61</v>
      </c>
      <c r="I38" s="4"/>
      <c r="J38" s="24">
        <v>13206.39</v>
      </c>
      <c r="K38" s="2"/>
      <c r="L38" s="104">
        <v>335872858</v>
      </c>
      <c r="M38" s="4">
        <v>5038093</v>
      </c>
      <c r="N38" s="65" t="s">
        <v>525</v>
      </c>
      <c r="O38" s="99">
        <v>2</v>
      </c>
      <c r="P38" s="64" t="s">
        <v>143</v>
      </c>
      <c r="Q38" s="93">
        <v>0</v>
      </c>
      <c r="R38" s="47" t="s">
        <v>370</v>
      </c>
      <c r="S38" s="65" t="s">
        <v>371</v>
      </c>
      <c r="T38" s="56">
        <v>14</v>
      </c>
      <c r="U38" s="48" t="s">
        <v>372</v>
      </c>
      <c r="V38" s="44">
        <v>228</v>
      </c>
      <c r="W38" s="6"/>
      <c r="X38" s="17"/>
      <c r="Y38" s="17"/>
      <c r="Z38" s="55" t="s">
        <v>373</v>
      </c>
      <c r="AA38" s="174">
        <v>20755</v>
      </c>
      <c r="AB38" s="189" t="s">
        <v>374</v>
      </c>
      <c r="AC38" s="187">
        <v>24715</v>
      </c>
      <c r="AD38" s="79" t="s">
        <v>375</v>
      </c>
      <c r="AE38" s="23">
        <v>31615</v>
      </c>
      <c r="AF38" s="79" t="s">
        <v>173</v>
      </c>
      <c r="AG38" s="23">
        <v>31959</v>
      </c>
      <c r="AH38" s="79" t="s">
        <v>376</v>
      </c>
      <c r="AI38" s="23">
        <v>33218</v>
      </c>
      <c r="AJ38" s="79" t="s">
        <v>377</v>
      </c>
      <c r="AK38" s="23">
        <v>34135</v>
      </c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</row>
    <row r="39" spans="1:48" s="20" customFormat="1" ht="12.75">
      <c r="A39" s="12">
        <v>37</v>
      </c>
      <c r="B39" s="41" t="s">
        <v>50</v>
      </c>
      <c r="C39" s="88" t="s">
        <v>46</v>
      </c>
      <c r="D39" s="8">
        <v>43126</v>
      </c>
      <c r="E39" s="291">
        <v>709</v>
      </c>
      <c r="F39" s="70" t="s">
        <v>148</v>
      </c>
      <c r="G39" s="41"/>
      <c r="H39" s="4">
        <v>123.48</v>
      </c>
      <c r="I39" s="4"/>
      <c r="J39" s="4">
        <v>168.7</v>
      </c>
      <c r="K39" s="2"/>
      <c r="L39" s="4">
        <v>1390000</v>
      </c>
      <c r="M39" s="4">
        <v>13900</v>
      </c>
      <c r="N39" s="42" t="s">
        <v>524</v>
      </c>
      <c r="O39" s="99">
        <v>1</v>
      </c>
      <c r="P39" s="64" t="s">
        <v>143</v>
      </c>
      <c r="Q39" s="93">
        <v>0</v>
      </c>
      <c r="R39" s="47" t="s">
        <v>306</v>
      </c>
      <c r="S39" s="65" t="s">
        <v>190</v>
      </c>
      <c r="T39" s="56">
        <v>10</v>
      </c>
      <c r="U39" s="48" t="s">
        <v>144</v>
      </c>
      <c r="V39" s="44">
        <v>2132</v>
      </c>
      <c r="W39" s="6"/>
      <c r="X39" s="17"/>
      <c r="Y39" s="17"/>
      <c r="Z39" s="55" t="s">
        <v>378</v>
      </c>
      <c r="AA39" s="174">
        <v>37319</v>
      </c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</row>
    <row r="40" spans="1:48" s="20" customFormat="1" ht="12.75">
      <c r="A40" s="18">
        <v>38</v>
      </c>
      <c r="B40" s="64" t="s">
        <v>52</v>
      </c>
      <c r="C40" s="88" t="s">
        <v>53</v>
      </c>
      <c r="D40" s="8">
        <v>43126</v>
      </c>
      <c r="E40" s="291">
        <v>6432</v>
      </c>
      <c r="F40" s="70" t="s">
        <v>232</v>
      </c>
      <c r="G40" s="41"/>
      <c r="H40" s="4">
        <v>19.53</v>
      </c>
      <c r="I40" s="4"/>
      <c r="J40" s="4">
        <v>824.92</v>
      </c>
      <c r="K40" s="2"/>
      <c r="L40" s="4">
        <v>8737841</v>
      </c>
      <c r="M40" s="4">
        <v>96110</v>
      </c>
      <c r="N40" s="42" t="s">
        <v>528</v>
      </c>
      <c r="O40" s="15">
        <v>2</v>
      </c>
      <c r="P40" s="64" t="s">
        <v>109</v>
      </c>
      <c r="Q40" s="15">
        <v>0</v>
      </c>
      <c r="R40" s="43" t="s">
        <v>383</v>
      </c>
      <c r="S40" s="42" t="s">
        <v>507</v>
      </c>
      <c r="T40" s="129">
        <v>30</v>
      </c>
      <c r="U40" s="43" t="s">
        <v>379</v>
      </c>
      <c r="V40" s="44">
        <v>2714</v>
      </c>
      <c r="W40" s="6"/>
      <c r="X40" s="17"/>
      <c r="Y40" s="17"/>
      <c r="Z40" s="55" t="s">
        <v>380</v>
      </c>
      <c r="AA40" s="174">
        <v>42090</v>
      </c>
      <c r="AB40" s="79" t="s">
        <v>381</v>
      </c>
      <c r="AC40" s="23">
        <v>42269</v>
      </c>
      <c r="AD40" s="79" t="s">
        <v>382</v>
      </c>
      <c r="AE40" s="23">
        <v>41828</v>
      </c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</row>
    <row r="41" spans="1:48" s="1" customFormat="1" ht="12.75">
      <c r="A41" s="12">
        <v>39</v>
      </c>
      <c r="B41" s="64" t="s">
        <v>107</v>
      </c>
      <c r="C41" s="64" t="s">
        <v>43</v>
      </c>
      <c r="D41" s="66">
        <v>43132</v>
      </c>
      <c r="E41" s="279">
        <v>738</v>
      </c>
      <c r="F41" s="177" t="s">
        <v>156</v>
      </c>
      <c r="G41" s="41"/>
      <c r="H41" s="4">
        <v>68.15</v>
      </c>
      <c r="I41" s="4"/>
      <c r="J41" s="4">
        <v>345.6</v>
      </c>
      <c r="K41" s="4"/>
      <c r="L41" s="4">
        <v>16666386</v>
      </c>
      <c r="M41" s="292">
        <v>225992</v>
      </c>
      <c r="N41" s="275" t="s">
        <v>102</v>
      </c>
      <c r="O41" s="15">
        <v>0</v>
      </c>
      <c r="P41" s="64" t="s">
        <v>108</v>
      </c>
      <c r="Q41" s="93">
        <v>0</v>
      </c>
      <c r="R41" s="46" t="s">
        <v>509</v>
      </c>
      <c r="S41" s="48" t="s">
        <v>510</v>
      </c>
      <c r="T41" s="56">
        <v>7</v>
      </c>
      <c r="U41" s="48" t="s">
        <v>511</v>
      </c>
      <c r="V41" s="44">
        <v>3185</v>
      </c>
      <c r="W41" s="9"/>
      <c r="X41" s="9"/>
      <c r="Y41" s="9"/>
      <c r="Z41" s="58" t="s">
        <v>512</v>
      </c>
      <c r="AA41" s="174">
        <v>32990</v>
      </c>
      <c r="AB41" s="79" t="s">
        <v>513</v>
      </c>
      <c r="AC41" s="23">
        <v>32479</v>
      </c>
      <c r="AD41" s="79" t="s">
        <v>514</v>
      </c>
      <c r="AE41" s="23">
        <v>32990</v>
      </c>
      <c r="AF41" s="17"/>
      <c r="AG41" s="17"/>
      <c r="AH41" s="17"/>
      <c r="AI41" s="17"/>
      <c r="AJ41" s="17"/>
      <c r="AK41" s="17"/>
      <c r="AL41" s="17"/>
      <c r="AM41" s="17"/>
      <c r="AN41" s="17"/>
      <c r="AO41" s="9"/>
      <c r="AP41" s="9"/>
      <c r="AQ41" s="9"/>
      <c r="AR41" s="9"/>
      <c r="AS41" s="9"/>
      <c r="AT41" s="9"/>
      <c r="AU41" s="9"/>
      <c r="AV41" s="9"/>
    </row>
    <row r="42" spans="1:48" s="1" customFormat="1" ht="12.75">
      <c r="A42" s="12">
        <v>40</v>
      </c>
      <c r="B42" s="64" t="s">
        <v>23</v>
      </c>
      <c r="C42" s="64" t="s">
        <v>79</v>
      </c>
      <c r="D42" s="66">
        <v>43132</v>
      </c>
      <c r="E42" s="279">
        <v>6168</v>
      </c>
      <c r="F42" s="177" t="s">
        <v>517</v>
      </c>
      <c r="G42" s="41"/>
      <c r="H42" s="4">
        <v>61.65</v>
      </c>
      <c r="I42" s="4"/>
      <c r="J42" s="4">
        <v>220</v>
      </c>
      <c r="K42" s="4"/>
      <c r="L42" s="4">
        <v>5515394</v>
      </c>
      <c r="M42" s="292">
        <v>82731</v>
      </c>
      <c r="N42" s="275" t="s">
        <v>102</v>
      </c>
      <c r="O42" s="15">
        <v>0</v>
      </c>
      <c r="P42" s="64" t="s">
        <v>108</v>
      </c>
      <c r="Q42" s="93">
        <v>0</v>
      </c>
      <c r="R42" s="46" t="s">
        <v>518</v>
      </c>
      <c r="S42" s="48" t="s">
        <v>519</v>
      </c>
      <c r="T42" s="56">
        <v>23</v>
      </c>
      <c r="U42" s="48" t="s">
        <v>520</v>
      </c>
      <c r="V42" s="44">
        <v>5158</v>
      </c>
      <c r="W42" s="9"/>
      <c r="X42" s="9"/>
      <c r="Y42" s="9"/>
      <c r="Z42" s="58"/>
      <c r="AA42" s="174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9"/>
      <c r="AP42" s="9"/>
      <c r="AQ42" s="9"/>
      <c r="AR42" s="9"/>
      <c r="AS42" s="9"/>
      <c r="AT42" s="9"/>
      <c r="AU42" s="9"/>
      <c r="AV42" s="9"/>
    </row>
    <row r="43" spans="1:48" s="1" customFormat="1" ht="12.75">
      <c r="A43" s="12">
        <v>41</v>
      </c>
      <c r="B43" s="64" t="s">
        <v>23</v>
      </c>
      <c r="C43" s="64" t="s">
        <v>79</v>
      </c>
      <c r="D43" s="66">
        <v>43132</v>
      </c>
      <c r="E43" s="279">
        <v>6518</v>
      </c>
      <c r="F43" s="177" t="s">
        <v>137</v>
      </c>
      <c r="G43" s="41"/>
      <c r="H43" s="4">
        <v>28.46</v>
      </c>
      <c r="I43" s="4"/>
      <c r="J43" s="4">
        <v>126</v>
      </c>
      <c r="K43" s="4"/>
      <c r="L43" s="4">
        <v>5129281</v>
      </c>
      <c r="M43" s="292">
        <v>76939</v>
      </c>
      <c r="N43" s="275" t="s">
        <v>102</v>
      </c>
      <c r="O43" s="15">
        <v>0</v>
      </c>
      <c r="P43" s="64" t="s">
        <v>108</v>
      </c>
      <c r="Q43" s="93">
        <v>0</v>
      </c>
      <c r="R43" s="46" t="s">
        <v>530</v>
      </c>
      <c r="S43" s="48" t="s">
        <v>531</v>
      </c>
      <c r="T43" s="56">
        <v>37</v>
      </c>
      <c r="U43" s="48" t="s">
        <v>379</v>
      </c>
      <c r="V43" s="44">
        <v>1867</v>
      </c>
      <c r="W43" s="9"/>
      <c r="X43" s="9"/>
      <c r="Y43" s="9"/>
      <c r="Z43" s="58"/>
      <c r="AA43" s="174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9"/>
      <c r="AP43" s="9"/>
      <c r="AQ43" s="9"/>
      <c r="AR43" s="9"/>
      <c r="AS43" s="9"/>
      <c r="AT43" s="9"/>
      <c r="AU43" s="9"/>
      <c r="AV43" s="9"/>
    </row>
    <row r="44" spans="1:48" s="1" customFormat="1" ht="12.75">
      <c r="A44" s="12">
        <v>42</v>
      </c>
      <c r="B44" s="64" t="s">
        <v>50</v>
      </c>
      <c r="C44" s="64" t="s">
        <v>43</v>
      </c>
      <c r="D44" s="66">
        <v>43132</v>
      </c>
      <c r="E44" s="279">
        <v>5420</v>
      </c>
      <c r="F44" s="177" t="s">
        <v>532</v>
      </c>
      <c r="G44" s="41" t="s">
        <v>111</v>
      </c>
      <c r="H44" s="4">
        <v>4226.81</v>
      </c>
      <c r="I44" s="4"/>
      <c r="J44" s="4">
        <v>1059</v>
      </c>
      <c r="K44" s="4"/>
      <c r="L44" s="4">
        <v>1005001296</v>
      </c>
      <c r="M44" s="292">
        <v>10309420</v>
      </c>
      <c r="N44" s="275" t="s">
        <v>102</v>
      </c>
      <c r="O44" s="15">
        <v>5</v>
      </c>
      <c r="P44" s="64" t="s">
        <v>279</v>
      </c>
      <c r="Q44" s="93">
        <v>0</v>
      </c>
      <c r="R44" s="46" t="s">
        <v>533</v>
      </c>
      <c r="S44" s="48" t="s">
        <v>534</v>
      </c>
      <c r="T44" s="56">
        <v>14</v>
      </c>
      <c r="U44" s="48" t="s">
        <v>535</v>
      </c>
      <c r="V44" s="44" t="s">
        <v>536</v>
      </c>
      <c r="W44" s="9"/>
      <c r="X44" s="9"/>
      <c r="Y44" s="9"/>
      <c r="Z44" s="58"/>
      <c r="AA44" s="174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9"/>
      <c r="AP44" s="9"/>
      <c r="AQ44" s="9"/>
      <c r="AR44" s="9"/>
      <c r="AS44" s="9"/>
      <c r="AT44" s="9"/>
      <c r="AU44" s="9"/>
      <c r="AV44" s="9"/>
    </row>
    <row r="45" spans="1:48" s="1" customFormat="1" ht="12.75">
      <c r="A45" s="12">
        <v>43</v>
      </c>
      <c r="B45" s="64" t="s">
        <v>52</v>
      </c>
      <c r="C45" s="64" t="s">
        <v>44</v>
      </c>
      <c r="D45" s="66">
        <v>43133</v>
      </c>
      <c r="E45" s="279">
        <v>864</v>
      </c>
      <c r="F45" s="177" t="s">
        <v>159</v>
      </c>
      <c r="G45" s="41"/>
      <c r="H45" s="4">
        <v>0</v>
      </c>
      <c r="I45" s="4"/>
      <c r="J45" s="4">
        <v>510</v>
      </c>
      <c r="K45" s="4"/>
      <c r="L45" s="4">
        <v>2544696</v>
      </c>
      <c r="M45" s="292">
        <v>118647</v>
      </c>
      <c r="N45" s="275" t="s">
        <v>529</v>
      </c>
      <c r="O45" s="15">
        <v>0</v>
      </c>
      <c r="P45" s="64" t="s">
        <v>542</v>
      </c>
      <c r="Q45" s="93">
        <v>0</v>
      </c>
      <c r="R45" s="46" t="s">
        <v>537</v>
      </c>
      <c r="S45" s="48" t="s">
        <v>538</v>
      </c>
      <c r="T45" s="56">
        <v>3</v>
      </c>
      <c r="U45" s="48" t="s">
        <v>539</v>
      </c>
      <c r="V45" s="44">
        <v>727</v>
      </c>
      <c r="W45" s="9"/>
      <c r="X45" s="9"/>
      <c r="Y45" s="9"/>
      <c r="Z45" s="58" t="s">
        <v>540</v>
      </c>
      <c r="AA45" s="174">
        <v>36285</v>
      </c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9"/>
      <c r="AP45" s="9"/>
      <c r="AQ45" s="9"/>
      <c r="AR45" s="9"/>
      <c r="AS45" s="9"/>
      <c r="AT45" s="9"/>
      <c r="AU45" s="9"/>
      <c r="AV45" s="9"/>
    </row>
    <row r="46" spans="1:48" s="1" customFormat="1" ht="12.75">
      <c r="A46" s="12">
        <v>44</v>
      </c>
      <c r="B46" s="64" t="s">
        <v>50</v>
      </c>
      <c r="C46" s="64" t="s">
        <v>43</v>
      </c>
      <c r="D46" s="66">
        <v>43136</v>
      </c>
      <c r="E46" s="279">
        <v>1319</v>
      </c>
      <c r="F46" s="177" t="s">
        <v>541</v>
      </c>
      <c r="G46" s="41" t="s">
        <v>111</v>
      </c>
      <c r="H46" s="4">
        <v>9240.82</v>
      </c>
      <c r="I46" s="4"/>
      <c r="J46" s="4">
        <v>2238.86</v>
      </c>
      <c r="K46" s="4"/>
      <c r="L46" s="4">
        <v>2265594556</v>
      </c>
      <c r="M46" s="292">
        <v>22460301</v>
      </c>
      <c r="N46" s="275" t="s">
        <v>102</v>
      </c>
      <c r="O46" s="15">
        <v>7</v>
      </c>
      <c r="P46" s="64" t="s">
        <v>548</v>
      </c>
      <c r="Q46" s="93">
        <v>0</v>
      </c>
      <c r="R46" s="46" t="s">
        <v>543</v>
      </c>
      <c r="S46" s="48" t="s">
        <v>124</v>
      </c>
      <c r="T46" s="56">
        <v>9</v>
      </c>
      <c r="U46" s="48" t="s">
        <v>544</v>
      </c>
      <c r="V46" s="44" t="s">
        <v>545</v>
      </c>
      <c r="W46" s="9"/>
      <c r="X46" s="9"/>
      <c r="Y46" s="9"/>
      <c r="Z46" s="58"/>
      <c r="AA46" s="174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9"/>
      <c r="AP46" s="9"/>
      <c r="AQ46" s="9"/>
      <c r="AR46" s="9"/>
      <c r="AS46" s="9"/>
      <c r="AT46" s="9"/>
      <c r="AU46" s="9"/>
      <c r="AV46" s="9"/>
    </row>
    <row r="47" spans="1:48" s="1" customFormat="1" ht="12.75">
      <c r="A47" s="12">
        <v>45</v>
      </c>
      <c r="B47" s="64" t="s">
        <v>50</v>
      </c>
      <c r="C47" s="64" t="s">
        <v>43</v>
      </c>
      <c r="D47" s="66">
        <v>43136</v>
      </c>
      <c r="E47" s="279">
        <v>6527</v>
      </c>
      <c r="F47" s="177" t="s">
        <v>546</v>
      </c>
      <c r="G47" s="41" t="s">
        <v>111</v>
      </c>
      <c r="H47" s="4">
        <v>8873</v>
      </c>
      <c r="I47" s="4"/>
      <c r="J47" s="4">
        <v>2018.28</v>
      </c>
      <c r="K47" s="4"/>
      <c r="L47" s="4">
        <v>2191110740</v>
      </c>
      <c r="M47" s="292">
        <v>21602851</v>
      </c>
      <c r="N47" s="275" t="s">
        <v>102</v>
      </c>
      <c r="O47" s="15">
        <v>14</v>
      </c>
      <c r="P47" s="64" t="s">
        <v>547</v>
      </c>
      <c r="Q47" s="93">
        <v>0</v>
      </c>
      <c r="R47" s="46" t="s">
        <v>549</v>
      </c>
      <c r="S47" s="48" t="s">
        <v>550</v>
      </c>
      <c r="T47" s="56">
        <v>31</v>
      </c>
      <c r="U47" s="48" t="s">
        <v>551</v>
      </c>
      <c r="V47" s="44" t="s">
        <v>552</v>
      </c>
      <c r="W47" s="9"/>
      <c r="X47" s="9"/>
      <c r="Y47" s="9"/>
      <c r="Z47" s="58"/>
      <c r="AA47" s="174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9"/>
      <c r="AP47" s="9"/>
      <c r="AQ47" s="9"/>
      <c r="AR47" s="9"/>
      <c r="AS47" s="9"/>
      <c r="AT47" s="9"/>
      <c r="AU47" s="9"/>
      <c r="AV47" s="9"/>
    </row>
    <row r="48" spans="1:48" s="1" customFormat="1" ht="12.75">
      <c r="A48" s="12">
        <v>46</v>
      </c>
      <c r="B48" s="64" t="s">
        <v>23</v>
      </c>
      <c r="C48" s="64" t="s">
        <v>110</v>
      </c>
      <c r="D48" s="66">
        <v>43138</v>
      </c>
      <c r="E48" s="279">
        <v>458</v>
      </c>
      <c r="F48" s="177" t="s">
        <v>553</v>
      </c>
      <c r="G48" s="41"/>
      <c r="H48" s="4">
        <v>181</v>
      </c>
      <c r="I48" s="4"/>
      <c r="J48" s="4">
        <v>389</v>
      </c>
      <c r="K48" s="4"/>
      <c r="L48" s="4">
        <v>22494861</v>
      </c>
      <c r="M48" s="292">
        <v>337423</v>
      </c>
      <c r="N48" s="275" t="s">
        <v>102</v>
      </c>
      <c r="O48" s="15">
        <v>0</v>
      </c>
      <c r="P48" s="64" t="s">
        <v>554</v>
      </c>
      <c r="Q48" s="93">
        <v>0</v>
      </c>
      <c r="R48" s="46" t="s">
        <v>555</v>
      </c>
      <c r="S48" s="48" t="s">
        <v>556</v>
      </c>
      <c r="T48" s="56">
        <v>6</v>
      </c>
      <c r="U48" s="48" t="s">
        <v>557</v>
      </c>
      <c r="V48" s="44">
        <v>315</v>
      </c>
      <c r="W48" s="9"/>
      <c r="X48" s="9"/>
      <c r="Y48" s="9"/>
      <c r="Z48" s="58"/>
      <c r="AA48" s="174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9"/>
      <c r="AP48" s="9"/>
      <c r="AQ48" s="9"/>
      <c r="AR48" s="9"/>
      <c r="AS48" s="9"/>
      <c r="AT48" s="9"/>
      <c r="AU48" s="9"/>
      <c r="AV48" s="9"/>
    </row>
    <row r="49" spans="1:48" s="1" customFormat="1" ht="12.75">
      <c r="A49" s="12">
        <v>47</v>
      </c>
      <c r="B49" s="64" t="s">
        <v>23</v>
      </c>
      <c r="C49" s="64" t="s">
        <v>110</v>
      </c>
      <c r="D49" s="66">
        <v>43138</v>
      </c>
      <c r="E49" s="279">
        <v>80</v>
      </c>
      <c r="F49" s="177" t="s">
        <v>553</v>
      </c>
      <c r="G49" s="41"/>
      <c r="H49" s="4">
        <v>187.23</v>
      </c>
      <c r="I49" s="4"/>
      <c r="J49" s="4">
        <v>264.62</v>
      </c>
      <c r="K49" s="4"/>
      <c r="L49" s="4">
        <v>16298184</v>
      </c>
      <c r="M49" s="292">
        <v>244472</v>
      </c>
      <c r="N49" s="275" t="s">
        <v>558</v>
      </c>
      <c r="O49" s="15">
        <v>1</v>
      </c>
      <c r="P49" s="64" t="s">
        <v>554</v>
      </c>
      <c r="Q49" s="93">
        <v>0</v>
      </c>
      <c r="R49" s="46" t="s">
        <v>559</v>
      </c>
      <c r="S49" s="48" t="s">
        <v>560</v>
      </c>
      <c r="T49" s="56">
        <v>11</v>
      </c>
      <c r="U49" s="48" t="s">
        <v>561</v>
      </c>
      <c r="V49" s="44">
        <v>509</v>
      </c>
      <c r="W49" s="9"/>
      <c r="X49" s="9"/>
      <c r="Y49" s="9"/>
      <c r="Z49" s="58"/>
      <c r="AA49" s="174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9"/>
      <c r="AP49" s="9"/>
      <c r="AQ49" s="9"/>
      <c r="AR49" s="9"/>
      <c r="AS49" s="9"/>
      <c r="AT49" s="9"/>
      <c r="AU49" s="9"/>
      <c r="AV49" s="9"/>
    </row>
    <row r="50" spans="1:48" s="1" customFormat="1" ht="12.75">
      <c r="A50" s="12">
        <v>48</v>
      </c>
      <c r="B50" s="64" t="s">
        <v>52</v>
      </c>
      <c r="C50" s="64" t="s">
        <v>44</v>
      </c>
      <c r="D50" s="66">
        <v>43143</v>
      </c>
      <c r="E50" s="279">
        <v>3960</v>
      </c>
      <c r="F50" s="177" t="s">
        <v>553</v>
      </c>
      <c r="G50" s="41"/>
      <c r="H50" s="4">
        <v>83.4</v>
      </c>
      <c r="I50" s="4"/>
      <c r="J50" s="4">
        <v>1906.53</v>
      </c>
      <c r="K50" s="4"/>
      <c r="L50" s="4">
        <v>11634440</v>
      </c>
      <c r="M50" s="292">
        <v>116344</v>
      </c>
      <c r="N50" s="275" t="s">
        <v>562</v>
      </c>
      <c r="O50" s="15">
        <v>1</v>
      </c>
      <c r="P50" s="64" t="s">
        <v>554</v>
      </c>
      <c r="Q50" s="93">
        <v>0</v>
      </c>
      <c r="R50" s="46" t="s">
        <v>563</v>
      </c>
      <c r="S50" s="48" t="s">
        <v>564</v>
      </c>
      <c r="T50" s="56">
        <v>22</v>
      </c>
      <c r="U50" s="48" t="s">
        <v>145</v>
      </c>
      <c r="V50" s="44" t="s">
        <v>565</v>
      </c>
      <c r="W50" s="9"/>
      <c r="X50" s="9"/>
      <c r="Y50" s="9"/>
      <c r="Z50" s="58" t="s">
        <v>566</v>
      </c>
      <c r="AA50" s="174">
        <v>39892</v>
      </c>
      <c r="AB50" s="79" t="s">
        <v>567</v>
      </c>
      <c r="AC50" s="23">
        <v>40086</v>
      </c>
      <c r="AD50" s="79" t="s">
        <v>568</v>
      </c>
      <c r="AE50" s="23">
        <v>40143</v>
      </c>
      <c r="AF50" s="79" t="s">
        <v>569</v>
      </c>
      <c r="AG50" s="23">
        <v>41852</v>
      </c>
      <c r="AH50" s="79" t="s">
        <v>570</v>
      </c>
      <c r="AI50" s="23">
        <v>42405</v>
      </c>
      <c r="AJ50" s="17"/>
      <c r="AK50" s="17"/>
      <c r="AL50" s="17"/>
      <c r="AM50" s="17"/>
      <c r="AN50" s="17"/>
      <c r="AO50" s="9"/>
      <c r="AP50" s="9"/>
      <c r="AQ50" s="9"/>
      <c r="AR50" s="9"/>
      <c r="AS50" s="9"/>
      <c r="AT50" s="9"/>
      <c r="AU50" s="9"/>
      <c r="AV50" s="9"/>
    </row>
    <row r="51" spans="1:48" s="1" customFormat="1" ht="12.75">
      <c r="A51" s="12">
        <v>49</v>
      </c>
      <c r="B51" s="64" t="s">
        <v>23</v>
      </c>
      <c r="C51" s="64" t="s">
        <v>79</v>
      </c>
      <c r="D51" s="66">
        <v>43143</v>
      </c>
      <c r="E51" s="279">
        <v>6235</v>
      </c>
      <c r="F51" s="177" t="s">
        <v>571</v>
      </c>
      <c r="G51" s="41"/>
      <c r="H51" s="4">
        <v>66.8</v>
      </c>
      <c r="I51" s="4"/>
      <c r="J51" s="4">
        <v>117.32</v>
      </c>
      <c r="K51" s="4"/>
      <c r="L51" s="4">
        <v>9367144</v>
      </c>
      <c r="M51" s="292">
        <v>140507</v>
      </c>
      <c r="N51" s="275" t="s">
        <v>102</v>
      </c>
      <c r="O51" s="15">
        <v>2</v>
      </c>
      <c r="P51" s="64" t="s">
        <v>554</v>
      </c>
      <c r="Q51" s="93">
        <v>0</v>
      </c>
      <c r="R51" s="46" t="s">
        <v>572</v>
      </c>
      <c r="S51" s="48" t="s">
        <v>573</v>
      </c>
      <c r="T51" s="56">
        <v>28</v>
      </c>
      <c r="U51" s="48" t="s">
        <v>574</v>
      </c>
      <c r="V51" s="44" t="s">
        <v>575</v>
      </c>
      <c r="W51" s="9"/>
      <c r="X51" s="9"/>
      <c r="Y51" s="9"/>
      <c r="Z51" s="58" t="s">
        <v>576</v>
      </c>
      <c r="AA51" s="174">
        <v>24712</v>
      </c>
      <c r="AB51" s="79" t="s">
        <v>103</v>
      </c>
      <c r="AC51" s="23">
        <v>24876</v>
      </c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9"/>
      <c r="AP51" s="9"/>
      <c r="AQ51" s="9"/>
      <c r="AR51" s="9"/>
      <c r="AS51" s="9"/>
      <c r="AT51" s="9"/>
      <c r="AU51" s="9"/>
      <c r="AV51" s="9"/>
    </row>
    <row r="52" spans="1:48" s="1" customFormat="1" ht="12.75">
      <c r="A52" s="12">
        <v>50</v>
      </c>
      <c r="B52" s="64" t="s">
        <v>52</v>
      </c>
      <c r="C52" s="64" t="s">
        <v>53</v>
      </c>
      <c r="D52" s="66">
        <v>43143</v>
      </c>
      <c r="E52" s="279">
        <v>5150</v>
      </c>
      <c r="F52" s="177" t="s">
        <v>146</v>
      </c>
      <c r="G52" s="41"/>
      <c r="H52" s="4">
        <v>2.82</v>
      </c>
      <c r="I52" s="4"/>
      <c r="J52" s="4"/>
      <c r="K52" s="4"/>
      <c r="L52" s="4">
        <v>6411739</v>
      </c>
      <c r="M52" s="292">
        <v>75479</v>
      </c>
      <c r="N52" s="275" t="s">
        <v>102</v>
      </c>
      <c r="O52" s="15">
        <v>2</v>
      </c>
      <c r="P52" s="64" t="s">
        <v>554</v>
      </c>
      <c r="Q52" s="93">
        <v>0</v>
      </c>
      <c r="R52" s="46" t="s">
        <v>577</v>
      </c>
      <c r="S52" s="48" t="s">
        <v>578</v>
      </c>
      <c r="T52" s="56">
        <v>18</v>
      </c>
      <c r="U52" s="48" t="s">
        <v>579</v>
      </c>
      <c r="V52" s="44">
        <v>3789</v>
      </c>
      <c r="W52" s="9"/>
      <c r="X52" s="9"/>
      <c r="Y52" s="9"/>
      <c r="Z52" s="58" t="s">
        <v>580</v>
      </c>
      <c r="AA52" s="174">
        <v>16237</v>
      </c>
      <c r="AB52" s="79" t="s">
        <v>581</v>
      </c>
      <c r="AC52" s="23">
        <v>35696</v>
      </c>
      <c r="AD52" s="79" t="s">
        <v>582</v>
      </c>
      <c r="AE52" s="23">
        <v>39937</v>
      </c>
      <c r="AF52" s="79" t="s">
        <v>583</v>
      </c>
      <c r="AG52" s="23">
        <v>40136</v>
      </c>
      <c r="AH52" s="79" t="s">
        <v>584</v>
      </c>
      <c r="AI52" s="23">
        <v>40897</v>
      </c>
      <c r="AJ52" s="17"/>
      <c r="AK52" s="17"/>
      <c r="AL52" s="17"/>
      <c r="AM52" s="17"/>
      <c r="AN52" s="17"/>
      <c r="AO52" s="9"/>
      <c r="AP52" s="9"/>
      <c r="AQ52" s="9"/>
      <c r="AR52" s="9"/>
      <c r="AS52" s="9"/>
      <c r="AT52" s="9"/>
      <c r="AU52" s="9"/>
      <c r="AV52" s="9"/>
    </row>
    <row r="53" spans="1:48" s="1" customFormat="1" ht="12.75">
      <c r="A53" s="12">
        <v>51</v>
      </c>
      <c r="B53" s="64" t="s">
        <v>23</v>
      </c>
      <c r="C53" s="64" t="s">
        <v>110</v>
      </c>
      <c r="D53" s="66">
        <v>43143</v>
      </c>
      <c r="E53" s="279">
        <v>750</v>
      </c>
      <c r="F53" s="177" t="s">
        <v>138</v>
      </c>
      <c r="G53" s="41"/>
      <c r="H53" s="4">
        <v>229.59</v>
      </c>
      <c r="I53" s="4"/>
      <c r="J53" s="4">
        <v>507.72</v>
      </c>
      <c r="K53" s="4"/>
      <c r="L53" s="4">
        <v>9810856</v>
      </c>
      <c r="M53" s="292">
        <v>147162</v>
      </c>
      <c r="N53" s="275" t="s">
        <v>585</v>
      </c>
      <c r="O53" s="15">
        <v>0</v>
      </c>
      <c r="P53" s="64" t="s">
        <v>586</v>
      </c>
      <c r="Q53" s="93">
        <v>0</v>
      </c>
      <c r="R53" s="46" t="s">
        <v>587</v>
      </c>
      <c r="S53" s="48" t="s">
        <v>588</v>
      </c>
      <c r="T53" s="56">
        <v>6</v>
      </c>
      <c r="U53" s="48" t="s">
        <v>589</v>
      </c>
      <c r="V53" s="44">
        <v>3796</v>
      </c>
      <c r="W53" s="9"/>
      <c r="X53" s="9"/>
      <c r="Y53" s="9"/>
      <c r="Z53" s="58"/>
      <c r="AA53" s="174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9"/>
      <c r="AP53" s="9"/>
      <c r="AQ53" s="9"/>
      <c r="AR53" s="9"/>
      <c r="AS53" s="9"/>
      <c r="AT53" s="9"/>
      <c r="AU53" s="9"/>
      <c r="AV53" s="9"/>
    </row>
    <row r="54" spans="1:48" s="1" customFormat="1" ht="12.75">
      <c r="A54" s="12">
        <v>52</v>
      </c>
      <c r="B54" s="64" t="s">
        <v>23</v>
      </c>
      <c r="C54" s="64" t="s">
        <v>110</v>
      </c>
      <c r="D54" s="66">
        <v>43143</v>
      </c>
      <c r="E54" s="279">
        <v>1223</v>
      </c>
      <c r="F54" s="177" t="s">
        <v>137</v>
      </c>
      <c r="G54" s="41"/>
      <c r="H54" s="4">
        <v>96.19</v>
      </c>
      <c r="I54" s="4"/>
      <c r="J54" s="4">
        <v>426.6</v>
      </c>
      <c r="K54" s="4"/>
      <c r="L54" s="4">
        <v>16747640</v>
      </c>
      <c r="M54" s="292">
        <v>251214</v>
      </c>
      <c r="N54" s="275" t="s">
        <v>528</v>
      </c>
      <c r="O54" s="15">
        <v>0</v>
      </c>
      <c r="P54" s="64" t="s">
        <v>590</v>
      </c>
      <c r="Q54" s="93">
        <v>0</v>
      </c>
      <c r="R54" s="46" t="s">
        <v>591</v>
      </c>
      <c r="S54" s="48" t="s">
        <v>592</v>
      </c>
      <c r="T54" s="56">
        <v>9</v>
      </c>
      <c r="U54" s="48" t="s">
        <v>593</v>
      </c>
      <c r="V54" s="44">
        <v>2137</v>
      </c>
      <c r="W54" s="9"/>
      <c r="X54" s="9"/>
      <c r="Y54" s="9"/>
      <c r="Z54" s="58"/>
      <c r="AA54" s="174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9"/>
      <c r="AP54" s="9"/>
      <c r="AQ54" s="9"/>
      <c r="AR54" s="9"/>
      <c r="AS54" s="9"/>
      <c r="AT54" s="9"/>
      <c r="AU54" s="9"/>
      <c r="AV54" s="9"/>
    </row>
    <row r="55" spans="1:48" s="1" customFormat="1" ht="12.75">
      <c r="A55" s="12">
        <v>53</v>
      </c>
      <c r="B55" s="64" t="s">
        <v>50</v>
      </c>
      <c r="C55" s="64" t="s">
        <v>46</v>
      </c>
      <c r="D55" s="66">
        <v>43143</v>
      </c>
      <c r="E55" s="279">
        <v>3066</v>
      </c>
      <c r="F55" s="177" t="s">
        <v>594</v>
      </c>
      <c r="G55" s="41"/>
      <c r="H55" s="4">
        <v>15594.63</v>
      </c>
      <c r="I55" s="4"/>
      <c r="J55" s="4">
        <v>3856.07</v>
      </c>
      <c r="K55" s="4"/>
      <c r="L55" s="4">
        <v>3170000</v>
      </c>
      <c r="M55" s="292">
        <v>23775</v>
      </c>
      <c r="N55" s="275" t="s">
        <v>102</v>
      </c>
      <c r="O55" s="15">
        <v>8</v>
      </c>
      <c r="P55" s="64" t="s">
        <v>595</v>
      </c>
      <c r="Q55" s="93">
        <v>0</v>
      </c>
      <c r="R55" s="46" t="s">
        <v>596</v>
      </c>
      <c r="S55" s="48" t="s">
        <v>597</v>
      </c>
      <c r="T55" s="56">
        <v>1</v>
      </c>
      <c r="U55" s="48" t="s">
        <v>598</v>
      </c>
      <c r="V55" s="44" t="s">
        <v>599</v>
      </c>
      <c r="W55" s="9"/>
      <c r="X55" s="9"/>
      <c r="Y55" s="9"/>
      <c r="Z55" s="58"/>
      <c r="AA55" s="174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9"/>
      <c r="AP55" s="9"/>
      <c r="AQ55" s="9"/>
      <c r="AR55" s="9"/>
      <c r="AS55" s="9"/>
      <c r="AT55" s="9"/>
      <c r="AU55" s="9"/>
      <c r="AV55" s="9"/>
    </row>
    <row r="56" spans="1:48" s="1" customFormat="1" ht="12.75">
      <c r="A56" s="12">
        <v>54</v>
      </c>
      <c r="B56" s="64" t="s">
        <v>52</v>
      </c>
      <c r="C56" s="64" t="s">
        <v>53</v>
      </c>
      <c r="D56" s="66">
        <v>43143</v>
      </c>
      <c r="E56" s="279">
        <v>5432</v>
      </c>
      <c r="F56" s="177" t="s">
        <v>127</v>
      </c>
      <c r="G56" s="41"/>
      <c r="H56" s="4">
        <v>8.5</v>
      </c>
      <c r="I56" s="4"/>
      <c r="J56" s="4"/>
      <c r="K56" s="4"/>
      <c r="L56" s="4">
        <v>7005702</v>
      </c>
      <c r="M56" s="292">
        <v>85910</v>
      </c>
      <c r="N56" s="275" t="s">
        <v>600</v>
      </c>
      <c r="O56" s="15">
        <v>2</v>
      </c>
      <c r="P56" s="64" t="s">
        <v>586</v>
      </c>
      <c r="Q56" s="93">
        <v>0</v>
      </c>
      <c r="R56" s="46" t="s">
        <v>601</v>
      </c>
      <c r="S56" s="48" t="s">
        <v>602</v>
      </c>
      <c r="T56" s="56">
        <v>16</v>
      </c>
      <c r="U56" s="48" t="s">
        <v>535</v>
      </c>
      <c r="V56" s="44">
        <v>2937</v>
      </c>
      <c r="W56" s="9"/>
      <c r="X56" s="9"/>
      <c r="Y56" s="9"/>
      <c r="Z56" s="58" t="s">
        <v>603</v>
      </c>
      <c r="AA56" s="174">
        <v>12998</v>
      </c>
      <c r="AB56" s="79" t="s">
        <v>604</v>
      </c>
      <c r="AC56" s="23">
        <v>33802</v>
      </c>
      <c r="AD56" s="79" t="s">
        <v>605</v>
      </c>
      <c r="AE56" s="23">
        <v>35060</v>
      </c>
      <c r="AF56" s="17"/>
      <c r="AG56" s="17"/>
      <c r="AH56" s="17"/>
      <c r="AI56" s="17"/>
      <c r="AJ56" s="17"/>
      <c r="AK56" s="17"/>
      <c r="AL56" s="17"/>
      <c r="AM56" s="17"/>
      <c r="AN56" s="17"/>
      <c r="AO56" s="9"/>
      <c r="AP56" s="9"/>
      <c r="AQ56" s="9"/>
      <c r="AR56" s="9"/>
      <c r="AS56" s="9"/>
      <c r="AT56" s="9"/>
      <c r="AU56" s="9"/>
      <c r="AV56" s="9"/>
    </row>
    <row r="57" spans="1:48" s="1" customFormat="1" ht="12.75">
      <c r="A57" s="12">
        <v>55</v>
      </c>
      <c r="B57" s="64" t="s">
        <v>107</v>
      </c>
      <c r="C57" s="64" t="s">
        <v>46</v>
      </c>
      <c r="D57" s="66">
        <v>43143</v>
      </c>
      <c r="E57" s="279">
        <v>5363</v>
      </c>
      <c r="F57" s="177" t="s">
        <v>141</v>
      </c>
      <c r="G57" s="41" t="s">
        <v>111</v>
      </c>
      <c r="H57" s="4">
        <v>0</v>
      </c>
      <c r="I57" s="4"/>
      <c r="J57" s="4">
        <v>312</v>
      </c>
      <c r="K57" s="4"/>
      <c r="L57" s="4">
        <v>406980</v>
      </c>
      <c r="M57" s="292">
        <v>4070</v>
      </c>
      <c r="N57" s="275" t="s">
        <v>102</v>
      </c>
      <c r="O57" s="15">
        <v>0</v>
      </c>
      <c r="P57" s="64" t="s">
        <v>554</v>
      </c>
      <c r="Q57" s="93">
        <v>0</v>
      </c>
      <c r="R57" s="46" t="s">
        <v>606</v>
      </c>
      <c r="S57" s="48" t="s">
        <v>161</v>
      </c>
      <c r="T57" s="56">
        <v>21</v>
      </c>
      <c r="U57" s="48" t="s">
        <v>515</v>
      </c>
      <c r="V57" s="44" t="s">
        <v>607</v>
      </c>
      <c r="W57" s="9"/>
      <c r="X57" s="9"/>
      <c r="Y57" s="9"/>
      <c r="Z57" s="58" t="s">
        <v>608</v>
      </c>
      <c r="AA57" s="174">
        <v>39160</v>
      </c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9"/>
      <c r="AP57" s="9"/>
      <c r="AQ57" s="9"/>
      <c r="AR57" s="9"/>
      <c r="AS57" s="9"/>
      <c r="AT57" s="9"/>
      <c r="AU57" s="9"/>
      <c r="AV57" s="9"/>
    </row>
    <row r="58" spans="1:48" s="1" customFormat="1" ht="12.75">
      <c r="A58" s="12">
        <v>56</v>
      </c>
      <c r="B58" s="64" t="s">
        <v>107</v>
      </c>
      <c r="C58" s="64" t="s">
        <v>46</v>
      </c>
      <c r="D58" s="66">
        <v>43143</v>
      </c>
      <c r="E58" s="279">
        <v>5835</v>
      </c>
      <c r="F58" s="177" t="s">
        <v>609</v>
      </c>
      <c r="G58" s="41"/>
      <c r="H58" s="4">
        <v>-7.17</v>
      </c>
      <c r="I58" s="4"/>
      <c r="J58" s="4">
        <v>590.34</v>
      </c>
      <c r="K58" s="4"/>
      <c r="L58" s="4">
        <v>2570000</v>
      </c>
      <c r="M58" s="292">
        <v>25700</v>
      </c>
      <c r="N58" s="275" t="s">
        <v>562</v>
      </c>
      <c r="O58" s="15">
        <v>2</v>
      </c>
      <c r="P58" s="64" t="s">
        <v>586</v>
      </c>
      <c r="Q58" s="93">
        <v>0</v>
      </c>
      <c r="R58" s="46" t="s">
        <v>610</v>
      </c>
      <c r="S58" s="48" t="s">
        <v>611</v>
      </c>
      <c r="T58" s="56">
        <v>19</v>
      </c>
      <c r="U58" s="48" t="s">
        <v>612</v>
      </c>
      <c r="V58" s="44">
        <v>821</v>
      </c>
      <c r="W58" s="9"/>
      <c r="X58" s="9"/>
      <c r="Y58" s="9"/>
      <c r="Z58" s="58">
        <v>495</v>
      </c>
      <c r="AA58" s="174">
        <v>42356</v>
      </c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9"/>
      <c r="AP58" s="9"/>
      <c r="AQ58" s="9"/>
      <c r="AR58" s="9"/>
      <c r="AS58" s="9"/>
      <c r="AT58" s="9"/>
      <c r="AU58" s="9"/>
      <c r="AV58" s="9"/>
    </row>
    <row r="59" spans="1:48" s="1" customFormat="1" ht="12.75">
      <c r="A59" s="12">
        <v>57</v>
      </c>
      <c r="B59" s="64" t="s">
        <v>52</v>
      </c>
      <c r="C59" s="64" t="s">
        <v>44</v>
      </c>
      <c r="D59" s="66">
        <v>43143</v>
      </c>
      <c r="E59" s="279">
        <v>3064</v>
      </c>
      <c r="F59" s="177" t="s">
        <v>156</v>
      </c>
      <c r="G59" s="41"/>
      <c r="H59" s="4">
        <v>0</v>
      </c>
      <c r="I59" s="4"/>
      <c r="J59" s="4"/>
      <c r="K59" s="4"/>
      <c r="L59" s="4">
        <v>30463489</v>
      </c>
      <c r="M59" s="292">
        <v>304635</v>
      </c>
      <c r="N59" s="275" t="s">
        <v>562</v>
      </c>
      <c r="O59" s="15">
        <v>0</v>
      </c>
      <c r="P59" s="64" t="s">
        <v>586</v>
      </c>
      <c r="Q59" s="93">
        <v>0</v>
      </c>
      <c r="R59" s="46" t="s">
        <v>613</v>
      </c>
      <c r="S59" s="48" t="s">
        <v>614</v>
      </c>
      <c r="T59" s="56">
        <v>1</v>
      </c>
      <c r="U59" s="48" t="s">
        <v>615</v>
      </c>
      <c r="V59" s="44" t="s">
        <v>616</v>
      </c>
      <c r="W59" s="9"/>
      <c r="X59" s="9"/>
      <c r="Y59" s="9"/>
      <c r="Z59" s="58" t="s">
        <v>617</v>
      </c>
      <c r="AA59" s="174">
        <v>41459</v>
      </c>
      <c r="AB59" s="79" t="s">
        <v>618</v>
      </c>
      <c r="AC59" s="23">
        <v>41933</v>
      </c>
      <c r="AD59" s="79" t="s">
        <v>619</v>
      </c>
      <c r="AE59" s="23">
        <v>42090</v>
      </c>
      <c r="AF59" s="17"/>
      <c r="AG59" s="17"/>
      <c r="AH59" s="17"/>
      <c r="AI59" s="17"/>
      <c r="AJ59" s="17"/>
      <c r="AK59" s="17"/>
      <c r="AL59" s="17"/>
      <c r="AM59" s="17"/>
      <c r="AN59" s="17"/>
      <c r="AO59" s="9"/>
      <c r="AP59" s="9"/>
      <c r="AQ59" s="9"/>
      <c r="AR59" s="9"/>
      <c r="AS59" s="9"/>
      <c r="AT59" s="9"/>
      <c r="AU59" s="9"/>
      <c r="AV59" s="9"/>
    </row>
    <row r="60" spans="1:48" s="1" customFormat="1" ht="12.75">
      <c r="A60" s="12">
        <v>58</v>
      </c>
      <c r="B60" s="64" t="s">
        <v>107</v>
      </c>
      <c r="C60" s="64" t="s">
        <v>43</v>
      </c>
      <c r="D60" s="66">
        <v>43143</v>
      </c>
      <c r="E60" s="279">
        <v>261</v>
      </c>
      <c r="F60" s="177" t="s">
        <v>620</v>
      </c>
      <c r="G60" s="41" t="s">
        <v>111</v>
      </c>
      <c r="H60" s="4">
        <v>0</v>
      </c>
      <c r="I60" s="4"/>
      <c r="J60" s="4">
        <v>2200.85</v>
      </c>
      <c r="K60" s="4"/>
      <c r="L60" s="4">
        <v>22913410</v>
      </c>
      <c r="M60" s="292">
        <v>229134</v>
      </c>
      <c r="N60" s="275" t="s">
        <v>102</v>
      </c>
      <c r="O60" s="15">
        <v>5</v>
      </c>
      <c r="P60" s="64" t="s">
        <v>621</v>
      </c>
      <c r="Q60" s="93">
        <v>0</v>
      </c>
      <c r="R60" s="46" t="s">
        <v>622</v>
      </c>
      <c r="S60" s="48" t="s">
        <v>623</v>
      </c>
      <c r="T60" s="56">
        <v>6</v>
      </c>
      <c r="U60" s="48" t="s">
        <v>624</v>
      </c>
      <c r="V60" s="44" t="s">
        <v>625</v>
      </c>
      <c r="W60" s="9"/>
      <c r="X60" s="9"/>
      <c r="Y60" s="9"/>
      <c r="Z60" s="58" t="s">
        <v>626</v>
      </c>
      <c r="AA60" s="174">
        <v>42573</v>
      </c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9"/>
      <c r="AP60" s="9"/>
      <c r="AQ60" s="9"/>
      <c r="AR60" s="9"/>
      <c r="AS60" s="9"/>
      <c r="AT60" s="9"/>
      <c r="AU60" s="9"/>
      <c r="AV60" s="9"/>
    </row>
    <row r="61" spans="1:48" s="1" customFormat="1" ht="12.75">
      <c r="A61" s="12">
        <v>59</v>
      </c>
      <c r="B61" s="64" t="s">
        <v>107</v>
      </c>
      <c r="C61" s="64" t="s">
        <v>43</v>
      </c>
      <c r="D61" s="66">
        <v>43144</v>
      </c>
      <c r="E61" s="279">
        <v>764</v>
      </c>
      <c r="F61" s="177" t="s">
        <v>627</v>
      </c>
      <c r="G61" s="41"/>
      <c r="H61" s="4">
        <v>5547.78</v>
      </c>
      <c r="I61" s="4"/>
      <c r="J61" s="4">
        <v>1625.57</v>
      </c>
      <c r="K61" s="4"/>
      <c r="L61" s="4">
        <v>1382762653</v>
      </c>
      <c r="M61" s="292">
        <v>10558161</v>
      </c>
      <c r="N61" s="275" t="s">
        <v>102</v>
      </c>
      <c r="O61" s="15">
        <v>5</v>
      </c>
      <c r="P61" s="64" t="s">
        <v>628</v>
      </c>
      <c r="Q61" s="93">
        <v>0</v>
      </c>
      <c r="R61" s="46" t="s">
        <v>629</v>
      </c>
      <c r="S61" s="48" t="s">
        <v>630</v>
      </c>
      <c r="T61" s="56">
        <v>5</v>
      </c>
      <c r="U61" s="48" t="s">
        <v>631</v>
      </c>
      <c r="V61" s="44" t="s">
        <v>632</v>
      </c>
      <c r="W61" s="9"/>
      <c r="X61" s="9"/>
      <c r="Y61" s="9"/>
      <c r="Z61" s="58" t="s">
        <v>633</v>
      </c>
      <c r="AA61" s="174">
        <v>42479</v>
      </c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9"/>
      <c r="AP61" s="9"/>
      <c r="AQ61" s="9"/>
      <c r="AR61" s="9"/>
      <c r="AS61" s="9"/>
      <c r="AT61" s="9"/>
      <c r="AU61" s="9"/>
      <c r="AV61" s="9"/>
    </row>
    <row r="62" spans="1:48" s="1" customFormat="1" ht="12.75">
      <c r="A62" s="12">
        <v>60</v>
      </c>
      <c r="B62" s="64" t="s">
        <v>107</v>
      </c>
      <c r="C62" s="64" t="s">
        <v>634</v>
      </c>
      <c r="D62" s="66">
        <v>43146</v>
      </c>
      <c r="E62" s="279">
        <v>1262</v>
      </c>
      <c r="F62" s="177" t="s">
        <v>635</v>
      </c>
      <c r="G62" s="41"/>
      <c r="H62" s="4">
        <v>1.9</v>
      </c>
      <c r="I62" s="4"/>
      <c r="J62" s="4">
        <v>178.2</v>
      </c>
      <c r="K62" s="4"/>
      <c r="L62" s="4">
        <v>435640</v>
      </c>
      <c r="M62" s="292">
        <v>5537</v>
      </c>
      <c r="N62" s="275" t="s">
        <v>102</v>
      </c>
      <c r="O62" s="15">
        <v>2</v>
      </c>
      <c r="P62" s="64" t="s">
        <v>636</v>
      </c>
      <c r="Q62" s="93">
        <v>0</v>
      </c>
      <c r="R62" s="46" t="s">
        <v>637</v>
      </c>
      <c r="S62" s="48" t="s">
        <v>638</v>
      </c>
      <c r="T62" s="129">
        <v>3</v>
      </c>
      <c r="U62" s="48" t="s">
        <v>639</v>
      </c>
      <c r="V62" s="44">
        <v>4929</v>
      </c>
      <c r="W62" s="9"/>
      <c r="X62" s="9"/>
      <c r="Y62" s="9"/>
      <c r="Z62" s="58" t="s">
        <v>640</v>
      </c>
      <c r="AA62" s="174">
        <v>42306</v>
      </c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9"/>
      <c r="AP62" s="9"/>
      <c r="AQ62" s="9"/>
      <c r="AR62" s="9"/>
      <c r="AS62" s="9"/>
      <c r="AT62" s="9"/>
      <c r="AU62" s="9"/>
      <c r="AV62" s="9"/>
    </row>
    <row r="63" spans="1:48" s="1" customFormat="1" ht="12.75">
      <c r="A63" s="12">
        <v>61</v>
      </c>
      <c r="B63" s="64" t="s">
        <v>107</v>
      </c>
      <c r="C63" s="64" t="s">
        <v>46</v>
      </c>
      <c r="D63" s="66">
        <v>38399</v>
      </c>
      <c r="E63" s="279">
        <v>6235</v>
      </c>
      <c r="F63" s="177" t="s">
        <v>126</v>
      </c>
      <c r="G63" s="41" t="s">
        <v>111</v>
      </c>
      <c r="H63" s="4">
        <v>3.47</v>
      </c>
      <c r="I63" s="4"/>
      <c r="J63" s="4">
        <v>3152.39</v>
      </c>
      <c r="K63" s="4"/>
      <c r="L63" s="4">
        <v>61010</v>
      </c>
      <c r="M63" s="292">
        <v>61010</v>
      </c>
      <c r="N63" s="275" t="s">
        <v>102</v>
      </c>
      <c r="O63" s="15">
        <v>7</v>
      </c>
      <c r="P63" s="64" t="s">
        <v>641</v>
      </c>
      <c r="Q63" s="93">
        <v>0</v>
      </c>
      <c r="R63" s="46" t="s">
        <v>642</v>
      </c>
      <c r="S63" s="48" t="s">
        <v>643</v>
      </c>
      <c r="T63" s="56">
        <v>28</v>
      </c>
      <c r="U63" s="48" t="s">
        <v>612</v>
      </c>
      <c r="V63" s="44">
        <v>1495</v>
      </c>
      <c r="W63" s="9"/>
      <c r="X63" s="9"/>
      <c r="Y63" s="9"/>
      <c r="Z63" s="58" t="s">
        <v>644</v>
      </c>
      <c r="AA63" s="174">
        <v>42517</v>
      </c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9"/>
      <c r="AP63" s="9"/>
      <c r="AQ63" s="9"/>
      <c r="AR63" s="9"/>
      <c r="AS63" s="9"/>
      <c r="AT63" s="9"/>
      <c r="AU63" s="9"/>
      <c r="AV63" s="9"/>
    </row>
    <row r="64" spans="1:48" s="1" customFormat="1" ht="12.75">
      <c r="A64" s="12">
        <v>62</v>
      </c>
      <c r="B64" s="64" t="s">
        <v>50</v>
      </c>
      <c r="C64" s="64" t="s">
        <v>43</v>
      </c>
      <c r="D64" s="66">
        <v>43147</v>
      </c>
      <c r="E64" s="279">
        <v>5469</v>
      </c>
      <c r="F64" s="177" t="s">
        <v>645</v>
      </c>
      <c r="G64" s="41" t="s">
        <v>111</v>
      </c>
      <c r="H64" s="4">
        <v>6584.2</v>
      </c>
      <c r="I64" s="4"/>
      <c r="J64" s="4">
        <v>2612.47</v>
      </c>
      <c r="K64" s="4"/>
      <c r="L64" s="4">
        <v>1663163307</v>
      </c>
      <c r="M64" s="292">
        <v>17180796</v>
      </c>
      <c r="N64" s="275" t="s">
        <v>102</v>
      </c>
      <c r="O64" s="15">
        <v>5</v>
      </c>
      <c r="P64" s="64" t="s">
        <v>646</v>
      </c>
      <c r="Q64" s="93">
        <v>0</v>
      </c>
      <c r="R64" s="46" t="s">
        <v>647</v>
      </c>
      <c r="S64" s="48" t="s">
        <v>124</v>
      </c>
      <c r="T64" s="56">
        <v>22</v>
      </c>
      <c r="U64" s="48" t="s">
        <v>648</v>
      </c>
      <c r="V64" s="44" t="s">
        <v>649</v>
      </c>
      <c r="W64" s="9"/>
      <c r="X64" s="9"/>
      <c r="Y64" s="9"/>
      <c r="Z64" s="58"/>
      <c r="AA64" s="174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9"/>
      <c r="AP64" s="9"/>
      <c r="AQ64" s="9"/>
      <c r="AR64" s="9"/>
      <c r="AS64" s="9"/>
      <c r="AT64" s="9"/>
      <c r="AU64" s="9"/>
      <c r="AV64" s="9"/>
    </row>
    <row r="65" spans="1:48" s="1" customFormat="1" ht="12.75">
      <c r="A65" s="12">
        <v>63</v>
      </c>
      <c r="B65" s="64" t="s">
        <v>50</v>
      </c>
      <c r="C65" s="64" t="s">
        <v>43</v>
      </c>
      <c r="D65" s="66">
        <v>43147</v>
      </c>
      <c r="E65" s="279">
        <v>1038</v>
      </c>
      <c r="F65" s="177" t="s">
        <v>650</v>
      </c>
      <c r="G65" s="41" t="s">
        <v>111</v>
      </c>
      <c r="H65" s="4">
        <v>6994.34</v>
      </c>
      <c r="I65" s="4"/>
      <c r="J65" s="4">
        <v>1303.51</v>
      </c>
      <c r="K65" s="4"/>
      <c r="L65" s="4">
        <v>1671154337</v>
      </c>
      <c r="M65" s="292">
        <v>15270298</v>
      </c>
      <c r="N65" s="275" t="s">
        <v>102</v>
      </c>
      <c r="O65" s="15">
        <v>10</v>
      </c>
      <c r="P65" s="64" t="s">
        <v>651</v>
      </c>
      <c r="Q65" s="93">
        <v>0</v>
      </c>
      <c r="R65" s="46" t="s">
        <v>652</v>
      </c>
      <c r="S65" s="316" t="s">
        <v>653</v>
      </c>
      <c r="T65" s="56">
        <v>7</v>
      </c>
      <c r="U65" s="48" t="s">
        <v>654</v>
      </c>
      <c r="V65" s="44" t="s">
        <v>655</v>
      </c>
      <c r="W65" s="9"/>
      <c r="X65" s="9"/>
      <c r="Y65" s="9"/>
      <c r="Z65" s="58"/>
      <c r="AA65" s="174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9"/>
      <c r="AP65" s="9"/>
      <c r="AQ65" s="9"/>
      <c r="AR65" s="9"/>
      <c r="AS65" s="9"/>
      <c r="AT65" s="9"/>
      <c r="AU65" s="9"/>
      <c r="AV65" s="9"/>
    </row>
    <row r="66" spans="1:48" s="1" customFormat="1" ht="12.75">
      <c r="A66" s="12">
        <v>64</v>
      </c>
      <c r="B66" s="64" t="s">
        <v>50</v>
      </c>
      <c r="C66" s="64" t="s">
        <v>43</v>
      </c>
      <c r="D66" s="66">
        <v>43147</v>
      </c>
      <c r="E66" s="279">
        <v>6133</v>
      </c>
      <c r="F66" s="177" t="s">
        <v>656</v>
      </c>
      <c r="G66" s="41"/>
      <c r="H66" s="4">
        <v>826.03</v>
      </c>
      <c r="I66" s="4"/>
      <c r="J66" s="4">
        <v>110628.3</v>
      </c>
      <c r="K66" s="4"/>
      <c r="L66" s="4">
        <v>143820083</v>
      </c>
      <c r="M66" s="292">
        <v>1452140</v>
      </c>
      <c r="N66" s="275" t="s">
        <v>600</v>
      </c>
      <c r="O66" s="15">
        <v>2</v>
      </c>
      <c r="P66" s="64" t="s">
        <v>657</v>
      </c>
      <c r="Q66" s="93">
        <v>0</v>
      </c>
      <c r="R66" s="46" t="s">
        <v>658</v>
      </c>
      <c r="S66" s="48" t="s">
        <v>659</v>
      </c>
      <c r="T66" s="56">
        <v>29</v>
      </c>
      <c r="U66" s="48" t="s">
        <v>660</v>
      </c>
      <c r="V66" s="44">
        <v>2890</v>
      </c>
      <c r="W66" s="9"/>
      <c r="X66" s="9"/>
      <c r="Y66" s="9"/>
      <c r="Z66" s="58"/>
      <c r="AA66" s="174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9"/>
      <c r="AP66" s="9"/>
      <c r="AQ66" s="9"/>
      <c r="AR66" s="9"/>
      <c r="AS66" s="9"/>
      <c r="AT66" s="9"/>
      <c r="AU66" s="9"/>
      <c r="AV66" s="9"/>
    </row>
    <row r="67" spans="1:48" s="1" customFormat="1" ht="12.75">
      <c r="A67" s="12">
        <v>65</v>
      </c>
      <c r="B67" s="64" t="s">
        <v>50</v>
      </c>
      <c r="C67" s="64" t="s">
        <v>46</v>
      </c>
      <c r="D67" s="66">
        <v>43147</v>
      </c>
      <c r="E67" s="279">
        <v>2</v>
      </c>
      <c r="F67" s="177" t="s">
        <v>127</v>
      </c>
      <c r="G67" s="41"/>
      <c r="H67" s="4">
        <v>97.4</v>
      </c>
      <c r="I67" s="4"/>
      <c r="J67" s="4">
        <v>770.9</v>
      </c>
      <c r="K67" s="4"/>
      <c r="L67" s="4">
        <v>42337168</v>
      </c>
      <c r="M67" s="292">
        <v>402805</v>
      </c>
      <c r="N67" s="275" t="s">
        <v>661</v>
      </c>
      <c r="O67" s="99">
        <v>3</v>
      </c>
      <c r="P67" s="64" t="s">
        <v>662</v>
      </c>
      <c r="Q67" s="93">
        <v>0</v>
      </c>
      <c r="R67" s="46" t="s">
        <v>663</v>
      </c>
      <c r="S67" s="48" t="s">
        <v>664</v>
      </c>
      <c r="T67" s="56">
        <v>11</v>
      </c>
      <c r="U67" s="48" t="s">
        <v>665</v>
      </c>
      <c r="V67" s="44">
        <v>745</v>
      </c>
      <c r="W67" s="9"/>
      <c r="X67" s="9"/>
      <c r="Y67" s="9"/>
      <c r="Z67" s="58" t="s">
        <v>666</v>
      </c>
      <c r="AA67" s="174">
        <v>32840</v>
      </c>
      <c r="AB67" s="79" t="s">
        <v>667</v>
      </c>
      <c r="AC67" s="23">
        <v>32902</v>
      </c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9"/>
      <c r="AP67" s="9"/>
      <c r="AQ67" s="9"/>
      <c r="AR67" s="9"/>
      <c r="AS67" s="9"/>
      <c r="AT67" s="9"/>
      <c r="AU67" s="9"/>
      <c r="AV67" s="9"/>
    </row>
    <row r="68" spans="1:48" s="1" customFormat="1" ht="12.75">
      <c r="A68" s="12">
        <v>66</v>
      </c>
      <c r="B68" s="64" t="s">
        <v>52</v>
      </c>
      <c r="C68" s="64" t="s">
        <v>44</v>
      </c>
      <c r="D68" s="66">
        <v>43147</v>
      </c>
      <c r="E68" s="279">
        <v>3926</v>
      </c>
      <c r="F68" s="177" t="s">
        <v>668</v>
      </c>
      <c r="G68" s="41"/>
      <c r="H68" s="4">
        <v>0</v>
      </c>
      <c r="I68" s="4"/>
      <c r="J68" s="4">
        <v>5914.88</v>
      </c>
      <c r="K68" s="4"/>
      <c r="L68" s="4">
        <v>2395000</v>
      </c>
      <c r="M68" s="292">
        <v>23950</v>
      </c>
      <c r="N68" s="275" t="s">
        <v>669</v>
      </c>
      <c r="O68" s="15">
        <v>0</v>
      </c>
      <c r="P68" s="64" t="s">
        <v>670</v>
      </c>
      <c r="Q68" s="93">
        <v>0</v>
      </c>
      <c r="R68" s="46" t="s">
        <v>671</v>
      </c>
      <c r="S68" s="48" t="s">
        <v>672</v>
      </c>
      <c r="T68" s="56">
        <v>14</v>
      </c>
      <c r="U68" s="48" t="s">
        <v>145</v>
      </c>
      <c r="V68" s="44" t="s">
        <v>673</v>
      </c>
      <c r="W68" s="9"/>
      <c r="X68" s="9"/>
      <c r="Y68" s="9"/>
      <c r="Z68" s="58" t="s">
        <v>674</v>
      </c>
      <c r="AA68" s="174">
        <v>41816</v>
      </c>
      <c r="AB68" s="79" t="s">
        <v>675</v>
      </c>
      <c r="AC68" s="23">
        <v>42507</v>
      </c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9"/>
      <c r="AP68" s="9"/>
      <c r="AQ68" s="9"/>
      <c r="AR68" s="9"/>
      <c r="AS68" s="9"/>
      <c r="AT68" s="9"/>
      <c r="AU68" s="9"/>
      <c r="AV68" s="9"/>
    </row>
    <row r="69" spans="1:48" s="1" customFormat="1" ht="12.75">
      <c r="A69" s="12">
        <v>67</v>
      </c>
      <c r="B69" s="64" t="s">
        <v>50</v>
      </c>
      <c r="C69" s="64" t="s">
        <v>54</v>
      </c>
      <c r="D69" s="66">
        <v>43147</v>
      </c>
      <c r="E69" s="279">
        <v>5822</v>
      </c>
      <c r="F69" s="177" t="s">
        <v>126</v>
      </c>
      <c r="G69" s="41"/>
      <c r="H69" s="4">
        <v>139.97</v>
      </c>
      <c r="I69" s="4"/>
      <c r="J69" s="4">
        <v>747.45</v>
      </c>
      <c r="K69" s="4"/>
      <c r="L69" s="4">
        <v>18087092</v>
      </c>
      <c r="M69" s="292">
        <v>383887</v>
      </c>
      <c r="N69" s="275" t="s">
        <v>676</v>
      </c>
      <c r="O69" s="15">
        <v>3</v>
      </c>
      <c r="P69" s="64" t="s">
        <v>677</v>
      </c>
      <c r="Q69" s="93">
        <v>0</v>
      </c>
      <c r="R69" s="46" t="s">
        <v>678</v>
      </c>
      <c r="S69" s="48" t="s">
        <v>679</v>
      </c>
      <c r="T69" s="56">
        <v>15</v>
      </c>
      <c r="U69" s="48" t="s">
        <v>372</v>
      </c>
      <c r="V69" s="44">
        <v>665</v>
      </c>
      <c r="W69" s="9"/>
      <c r="X69" s="9"/>
      <c r="Y69" s="9"/>
      <c r="Z69" s="58" t="s">
        <v>680</v>
      </c>
      <c r="AA69" s="174">
        <v>14564</v>
      </c>
      <c r="AB69" s="79" t="s">
        <v>681</v>
      </c>
      <c r="AC69" s="23">
        <v>14630</v>
      </c>
      <c r="AD69" s="79" t="s">
        <v>682</v>
      </c>
      <c r="AE69" s="23">
        <v>33081</v>
      </c>
      <c r="AF69" s="79" t="s">
        <v>683</v>
      </c>
      <c r="AG69" s="23">
        <v>34505</v>
      </c>
      <c r="AH69" s="79" t="s">
        <v>684</v>
      </c>
      <c r="AI69" s="23">
        <v>37712</v>
      </c>
      <c r="AJ69" s="79" t="s">
        <v>685</v>
      </c>
      <c r="AK69" s="23">
        <v>39745</v>
      </c>
      <c r="AL69" s="79" t="s">
        <v>686</v>
      </c>
      <c r="AM69" s="17"/>
      <c r="AN69" s="17"/>
      <c r="AO69" s="9"/>
      <c r="AP69" s="9"/>
      <c r="AQ69" s="9"/>
      <c r="AR69" s="9"/>
      <c r="AS69" s="9"/>
      <c r="AT69" s="9"/>
      <c r="AU69" s="9"/>
      <c r="AV69" s="9"/>
    </row>
    <row r="70" spans="1:48" s="1" customFormat="1" ht="12.75">
      <c r="A70" s="12">
        <v>68</v>
      </c>
      <c r="B70" s="64" t="s">
        <v>50</v>
      </c>
      <c r="C70" s="64" t="s">
        <v>43</v>
      </c>
      <c r="D70" s="66">
        <v>43147</v>
      </c>
      <c r="E70" s="279">
        <v>4</v>
      </c>
      <c r="F70" s="177" t="s">
        <v>169</v>
      </c>
      <c r="G70" s="41"/>
      <c r="H70" s="4">
        <v>30.88</v>
      </c>
      <c r="I70" s="4"/>
      <c r="J70" s="4">
        <v>561.47</v>
      </c>
      <c r="K70" s="4"/>
      <c r="L70" s="4">
        <v>5096764</v>
      </c>
      <c r="M70" s="292">
        <v>76451</v>
      </c>
      <c r="N70" s="275" t="s">
        <v>522</v>
      </c>
      <c r="O70" s="15">
        <v>1</v>
      </c>
      <c r="P70" s="64" t="s">
        <v>586</v>
      </c>
      <c r="Q70" s="93">
        <v>0</v>
      </c>
      <c r="R70" s="46" t="s">
        <v>687</v>
      </c>
      <c r="S70" s="48" t="s">
        <v>688</v>
      </c>
      <c r="T70" s="56">
        <v>11</v>
      </c>
      <c r="U70" s="48" t="s">
        <v>145</v>
      </c>
      <c r="V70" s="44">
        <v>560</v>
      </c>
      <c r="W70" s="9"/>
      <c r="X70" s="9"/>
      <c r="Y70" s="9"/>
      <c r="Z70" s="58"/>
      <c r="AA70" s="174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9"/>
      <c r="AP70" s="9"/>
      <c r="AQ70" s="9"/>
      <c r="AR70" s="9"/>
      <c r="AS70" s="9"/>
      <c r="AT70" s="9"/>
      <c r="AU70" s="9"/>
      <c r="AV70" s="9"/>
    </row>
    <row r="71" spans="1:48" s="1" customFormat="1" ht="12.75">
      <c r="A71" s="12">
        <v>69</v>
      </c>
      <c r="B71" s="64" t="s">
        <v>52</v>
      </c>
      <c r="C71" s="64" t="s">
        <v>634</v>
      </c>
      <c r="D71" s="66">
        <v>43164</v>
      </c>
      <c r="E71" s="279">
        <v>235</v>
      </c>
      <c r="F71" s="177" t="s">
        <v>148</v>
      </c>
      <c r="G71" s="41"/>
      <c r="H71" s="4">
        <v>65.83</v>
      </c>
      <c r="I71" s="4"/>
      <c r="J71" s="4">
        <v>508.5</v>
      </c>
      <c r="K71" s="4"/>
      <c r="L71" s="4">
        <v>10401418</v>
      </c>
      <c r="M71" s="292">
        <v>144921</v>
      </c>
      <c r="N71" s="275" t="s">
        <v>524</v>
      </c>
      <c r="O71" s="15">
        <v>1</v>
      </c>
      <c r="P71" s="64" t="s">
        <v>586</v>
      </c>
      <c r="Q71" s="93">
        <v>0</v>
      </c>
      <c r="R71" s="46" t="s">
        <v>842</v>
      </c>
      <c r="S71" s="48" t="s">
        <v>843</v>
      </c>
      <c r="T71" s="56">
        <v>8</v>
      </c>
      <c r="U71" s="48" t="s">
        <v>844</v>
      </c>
      <c r="V71" s="44">
        <v>240</v>
      </c>
      <c r="W71" s="9"/>
      <c r="X71" s="9"/>
      <c r="Y71" s="9"/>
      <c r="Z71" s="58" t="s">
        <v>845</v>
      </c>
      <c r="AA71" s="174">
        <v>37952</v>
      </c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9"/>
      <c r="AP71" s="9"/>
      <c r="AQ71" s="9"/>
      <c r="AR71" s="9"/>
      <c r="AS71" s="9"/>
      <c r="AT71" s="9"/>
      <c r="AU71" s="9"/>
      <c r="AV71" s="9"/>
    </row>
    <row r="72" spans="1:48" s="1" customFormat="1" ht="12.75">
      <c r="A72" s="12">
        <v>70</v>
      </c>
      <c r="B72" s="64" t="s">
        <v>50</v>
      </c>
      <c r="C72" s="64" t="s">
        <v>43</v>
      </c>
      <c r="D72" s="66">
        <v>43166</v>
      </c>
      <c r="E72" s="279">
        <v>6350</v>
      </c>
      <c r="F72" s="177" t="s">
        <v>846</v>
      </c>
      <c r="G72" s="41"/>
      <c r="H72" s="4">
        <v>399.74</v>
      </c>
      <c r="I72" s="4"/>
      <c r="J72" s="4">
        <v>1000</v>
      </c>
      <c r="K72" s="4"/>
      <c r="L72" s="4">
        <v>42987066</v>
      </c>
      <c r="M72" s="292">
        <v>448027</v>
      </c>
      <c r="N72" s="275" t="s">
        <v>847</v>
      </c>
      <c r="O72" s="15">
        <v>1</v>
      </c>
      <c r="P72" s="64" t="s">
        <v>586</v>
      </c>
      <c r="Q72" s="93">
        <v>0</v>
      </c>
      <c r="R72" s="46" t="s">
        <v>848</v>
      </c>
      <c r="S72" s="48" t="s">
        <v>849</v>
      </c>
      <c r="T72" s="56">
        <v>26</v>
      </c>
      <c r="U72" s="48" t="s">
        <v>850</v>
      </c>
      <c r="V72" s="44">
        <v>3393</v>
      </c>
      <c r="W72" s="9"/>
      <c r="X72" s="9"/>
      <c r="Y72" s="9"/>
      <c r="Z72" s="58"/>
      <c r="AA72" s="174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9"/>
      <c r="AP72" s="9"/>
      <c r="AQ72" s="9"/>
      <c r="AR72" s="9"/>
      <c r="AS72" s="9"/>
      <c r="AT72" s="9"/>
      <c r="AU72" s="9"/>
      <c r="AV72" s="9"/>
    </row>
    <row r="73" spans="1:48" s="1" customFormat="1" ht="12.75">
      <c r="A73" s="12">
        <v>71</v>
      </c>
      <c r="B73" s="64" t="s">
        <v>52</v>
      </c>
      <c r="C73" s="64" t="s">
        <v>44</v>
      </c>
      <c r="D73" s="66">
        <v>43167</v>
      </c>
      <c r="E73" s="279">
        <v>40</v>
      </c>
      <c r="F73" s="177" t="s">
        <v>571</v>
      </c>
      <c r="G73" s="41"/>
      <c r="H73" s="4">
        <v>0</v>
      </c>
      <c r="I73" s="4"/>
      <c r="J73" s="4">
        <v>363.56</v>
      </c>
      <c r="K73" s="4"/>
      <c r="L73" s="4">
        <v>11150000</v>
      </c>
      <c r="M73" s="292">
        <v>111500</v>
      </c>
      <c r="N73" s="275" t="s">
        <v>524</v>
      </c>
      <c r="O73" s="15">
        <v>2</v>
      </c>
      <c r="P73" s="64" t="s">
        <v>586</v>
      </c>
      <c r="Q73" s="93">
        <v>0</v>
      </c>
      <c r="R73" s="46" t="s">
        <v>851</v>
      </c>
      <c r="S73" s="48" t="s">
        <v>852</v>
      </c>
      <c r="T73" s="56">
        <v>7</v>
      </c>
      <c r="U73" s="48" t="s">
        <v>853</v>
      </c>
      <c r="V73" s="44">
        <v>144</v>
      </c>
      <c r="W73" s="9"/>
      <c r="X73" s="9"/>
      <c r="Y73" s="9"/>
      <c r="Z73" s="58" t="s">
        <v>854</v>
      </c>
      <c r="AA73" s="174">
        <v>40973</v>
      </c>
      <c r="AB73" s="79" t="s">
        <v>855</v>
      </c>
      <c r="AC73" s="23">
        <v>41884</v>
      </c>
      <c r="AD73" s="79" t="s">
        <v>570</v>
      </c>
      <c r="AE73" s="23">
        <v>42046</v>
      </c>
      <c r="AF73" s="17"/>
      <c r="AG73" s="17"/>
      <c r="AH73" s="17"/>
      <c r="AI73" s="17"/>
      <c r="AJ73" s="17"/>
      <c r="AK73" s="17"/>
      <c r="AL73" s="17"/>
      <c r="AM73" s="17"/>
      <c r="AN73" s="17"/>
      <c r="AO73" s="9"/>
      <c r="AP73" s="9"/>
      <c r="AQ73" s="9"/>
      <c r="AR73" s="9"/>
      <c r="AS73" s="9"/>
      <c r="AT73" s="9"/>
      <c r="AU73" s="9"/>
      <c r="AV73" s="9"/>
    </row>
    <row r="74" spans="1:48" s="1" customFormat="1" ht="12.75">
      <c r="A74" s="12">
        <v>72</v>
      </c>
      <c r="B74" s="64" t="s">
        <v>50</v>
      </c>
      <c r="C74" s="64" t="s">
        <v>43</v>
      </c>
      <c r="D74" s="66">
        <v>43167</v>
      </c>
      <c r="E74" s="279">
        <v>3932</v>
      </c>
      <c r="F74" s="177" t="s">
        <v>856</v>
      </c>
      <c r="G74" s="41" t="s">
        <v>111</v>
      </c>
      <c r="H74" s="4">
        <v>7730.34</v>
      </c>
      <c r="I74" s="4"/>
      <c r="J74" s="4">
        <v>1242.6</v>
      </c>
      <c r="K74" s="4"/>
      <c r="L74" s="4">
        <v>1886052821</v>
      </c>
      <c r="M74" s="292">
        <v>18888293</v>
      </c>
      <c r="N74" s="275" t="s">
        <v>102</v>
      </c>
      <c r="O74" s="15">
        <v>11</v>
      </c>
      <c r="P74" s="64" t="s">
        <v>857</v>
      </c>
      <c r="Q74" s="93">
        <v>0</v>
      </c>
      <c r="R74" s="46" t="s">
        <v>858</v>
      </c>
      <c r="S74" s="48" t="s">
        <v>859</v>
      </c>
      <c r="T74" s="56">
        <v>16</v>
      </c>
      <c r="U74" s="48" t="s">
        <v>579</v>
      </c>
      <c r="V74" s="44">
        <v>2980</v>
      </c>
      <c r="W74" s="9"/>
      <c r="X74" s="9"/>
      <c r="Y74" s="9"/>
      <c r="Z74" s="58"/>
      <c r="AA74" s="174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9"/>
      <c r="AP74" s="9"/>
      <c r="AQ74" s="9"/>
      <c r="AR74" s="9"/>
      <c r="AS74" s="9"/>
      <c r="AT74" s="9"/>
      <c r="AU74" s="9"/>
      <c r="AV74" s="9"/>
    </row>
    <row r="75" spans="1:48" s="1" customFormat="1" ht="12.75">
      <c r="A75" s="12">
        <v>73</v>
      </c>
      <c r="B75" s="64" t="s">
        <v>50</v>
      </c>
      <c r="C75" s="64" t="s">
        <v>54</v>
      </c>
      <c r="D75" s="66">
        <v>43168</v>
      </c>
      <c r="E75" s="279">
        <v>649</v>
      </c>
      <c r="F75" s="177" t="s">
        <v>860</v>
      </c>
      <c r="G75" s="41" t="s">
        <v>861</v>
      </c>
      <c r="H75" s="4">
        <v>257.66</v>
      </c>
      <c r="I75" s="4"/>
      <c r="J75" s="4">
        <v>650</v>
      </c>
      <c r="K75" s="4"/>
      <c r="L75" s="4">
        <v>423363</v>
      </c>
      <c r="M75" s="292">
        <v>296354</v>
      </c>
      <c r="N75" s="275" t="s">
        <v>862</v>
      </c>
      <c r="O75" s="15">
        <v>1</v>
      </c>
      <c r="P75" s="64" t="s">
        <v>586</v>
      </c>
      <c r="Q75" s="93">
        <v>0</v>
      </c>
      <c r="R75" s="46" t="s">
        <v>863</v>
      </c>
      <c r="S75" s="48" t="s">
        <v>864</v>
      </c>
      <c r="T75" s="56">
        <v>6</v>
      </c>
      <c r="U75" s="48" t="s">
        <v>865</v>
      </c>
      <c r="V75" s="44">
        <v>638</v>
      </c>
      <c r="W75" s="9"/>
      <c r="X75" s="9"/>
      <c r="Y75" s="9"/>
      <c r="Z75" s="58" t="s">
        <v>866</v>
      </c>
      <c r="AA75" s="174">
        <v>22502</v>
      </c>
      <c r="AB75" s="79" t="s">
        <v>103</v>
      </c>
      <c r="AC75" s="23">
        <v>22536</v>
      </c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9"/>
      <c r="AP75" s="9"/>
      <c r="AQ75" s="9"/>
      <c r="AR75" s="9"/>
      <c r="AS75" s="9"/>
      <c r="AT75" s="9"/>
      <c r="AU75" s="9"/>
      <c r="AV75" s="9"/>
    </row>
    <row r="76" spans="1:48" s="1" customFormat="1" ht="12.75">
      <c r="A76" s="12">
        <v>74</v>
      </c>
      <c r="B76" s="64" t="s">
        <v>50</v>
      </c>
      <c r="C76" s="64" t="s">
        <v>46</v>
      </c>
      <c r="D76" s="66">
        <v>43171</v>
      </c>
      <c r="E76" s="279">
        <v>31</v>
      </c>
      <c r="F76" s="177" t="s">
        <v>609</v>
      </c>
      <c r="G76" s="41"/>
      <c r="H76" s="4">
        <v>500</v>
      </c>
      <c r="I76" s="4"/>
      <c r="J76" s="4">
        <v>720</v>
      </c>
      <c r="K76" s="4"/>
      <c r="L76" s="4">
        <v>20336224</v>
      </c>
      <c r="M76" s="292">
        <v>203362</v>
      </c>
      <c r="N76" s="275" t="s">
        <v>787</v>
      </c>
      <c r="O76" s="15">
        <v>1</v>
      </c>
      <c r="P76" s="64" t="s">
        <v>867</v>
      </c>
      <c r="Q76" s="93">
        <v>0</v>
      </c>
      <c r="R76" s="46" t="s">
        <v>868</v>
      </c>
      <c r="S76" s="48" t="s">
        <v>869</v>
      </c>
      <c r="T76" s="56">
        <v>8</v>
      </c>
      <c r="U76" s="48" t="s">
        <v>762</v>
      </c>
      <c r="V76" s="44" t="s">
        <v>870</v>
      </c>
      <c r="W76" s="9"/>
      <c r="X76" s="9"/>
      <c r="Y76" s="9"/>
      <c r="Z76" s="58" t="s">
        <v>871</v>
      </c>
      <c r="AA76" s="174">
        <v>39092</v>
      </c>
      <c r="AB76" s="79" t="s">
        <v>872</v>
      </c>
      <c r="AC76" s="23">
        <v>39127</v>
      </c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9"/>
      <c r="AP76" s="9"/>
      <c r="AQ76" s="9"/>
      <c r="AR76" s="9"/>
      <c r="AS76" s="9"/>
      <c r="AT76" s="9"/>
      <c r="AU76" s="9"/>
      <c r="AV76" s="9"/>
    </row>
    <row r="77" spans="1:48" s="1" customFormat="1" ht="12.75">
      <c r="A77" s="12">
        <v>75</v>
      </c>
      <c r="B77" s="64" t="s">
        <v>50</v>
      </c>
      <c r="C77" s="64" t="s">
        <v>634</v>
      </c>
      <c r="D77" s="66">
        <v>43171</v>
      </c>
      <c r="E77" s="279">
        <v>6501</v>
      </c>
      <c r="F77" s="177" t="s">
        <v>126</v>
      </c>
      <c r="G77" s="41"/>
      <c r="H77" s="4">
        <v>41</v>
      </c>
      <c r="I77" s="4"/>
      <c r="J77" s="4"/>
      <c r="K77" s="4"/>
      <c r="L77" s="4">
        <v>7138510</v>
      </c>
      <c r="M77" s="292">
        <v>107078</v>
      </c>
      <c r="N77" s="275" t="s">
        <v>522</v>
      </c>
      <c r="O77" s="15">
        <v>1</v>
      </c>
      <c r="P77" s="64" t="s">
        <v>586</v>
      </c>
      <c r="Q77" s="93">
        <v>0</v>
      </c>
      <c r="R77" s="46" t="s">
        <v>873</v>
      </c>
      <c r="S77" s="48" t="s">
        <v>874</v>
      </c>
      <c r="T77" s="56">
        <v>37</v>
      </c>
      <c r="U77" s="48" t="s">
        <v>551</v>
      </c>
      <c r="V77" s="44" t="s">
        <v>875</v>
      </c>
      <c r="W77" s="9"/>
      <c r="X77" s="9"/>
      <c r="Y77" s="9"/>
      <c r="Z77" s="58"/>
      <c r="AA77" s="174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9"/>
      <c r="AP77" s="9"/>
      <c r="AQ77" s="9"/>
      <c r="AR77" s="9"/>
      <c r="AS77" s="9"/>
      <c r="AT77" s="9"/>
      <c r="AU77" s="9"/>
      <c r="AV77" s="9"/>
    </row>
    <row r="78" spans="1:48" s="1" customFormat="1" ht="12.75">
      <c r="A78" s="12">
        <v>76</v>
      </c>
      <c r="B78" s="64" t="s">
        <v>107</v>
      </c>
      <c r="C78" s="64" t="s">
        <v>43</v>
      </c>
      <c r="D78" s="66">
        <v>43172</v>
      </c>
      <c r="E78" s="279">
        <v>2756</v>
      </c>
      <c r="F78" s="177" t="s">
        <v>876</v>
      </c>
      <c r="G78" s="41" t="s">
        <v>111</v>
      </c>
      <c r="H78" s="4">
        <v>9363.24</v>
      </c>
      <c r="I78" s="4"/>
      <c r="J78" s="4">
        <v>2508.5</v>
      </c>
      <c r="K78" s="4"/>
      <c r="L78" s="4">
        <v>13458622</v>
      </c>
      <c r="M78" s="292">
        <v>76823</v>
      </c>
      <c r="N78" s="275" t="s">
        <v>529</v>
      </c>
      <c r="O78" s="15">
        <v>5</v>
      </c>
      <c r="P78" s="64" t="s">
        <v>877</v>
      </c>
      <c r="Q78" s="93">
        <v>0</v>
      </c>
      <c r="R78" s="46" t="s">
        <v>878</v>
      </c>
      <c r="S78" s="48" t="s">
        <v>879</v>
      </c>
      <c r="T78" s="56">
        <v>1</v>
      </c>
      <c r="U78" s="48" t="s">
        <v>880</v>
      </c>
      <c r="V78" s="44" t="s">
        <v>881</v>
      </c>
      <c r="W78" s="9"/>
      <c r="X78" s="9"/>
      <c r="Y78" s="9"/>
      <c r="Z78" s="58" t="s">
        <v>882</v>
      </c>
      <c r="AA78" s="174">
        <v>42366</v>
      </c>
      <c r="AB78" s="79" t="s">
        <v>883</v>
      </c>
      <c r="AC78" s="23">
        <v>43098</v>
      </c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9"/>
      <c r="AP78" s="9"/>
      <c r="AQ78" s="9"/>
      <c r="AR78" s="9"/>
      <c r="AS78" s="9"/>
      <c r="AT78" s="9"/>
      <c r="AU78" s="9"/>
      <c r="AV78" s="9"/>
    </row>
    <row r="79" spans="1:48" s="1" customFormat="1" ht="12.75">
      <c r="A79" s="12">
        <v>77</v>
      </c>
      <c r="B79" s="64" t="s">
        <v>107</v>
      </c>
      <c r="C79" s="64" t="s">
        <v>43</v>
      </c>
      <c r="D79" s="66">
        <v>43172</v>
      </c>
      <c r="E79" s="279">
        <v>5152</v>
      </c>
      <c r="F79" s="177" t="s">
        <v>884</v>
      </c>
      <c r="G79" s="41" t="s">
        <v>111</v>
      </c>
      <c r="H79" s="4">
        <v>9177.84</v>
      </c>
      <c r="I79" s="4"/>
      <c r="J79" s="4">
        <v>3000</v>
      </c>
      <c r="K79" s="4"/>
      <c r="L79" s="4">
        <v>587975509</v>
      </c>
      <c r="M79" s="292">
        <v>3304183</v>
      </c>
      <c r="N79" s="275" t="s">
        <v>102</v>
      </c>
      <c r="O79" s="15">
        <v>5</v>
      </c>
      <c r="P79" s="64" t="s">
        <v>885</v>
      </c>
      <c r="Q79" s="93">
        <v>0</v>
      </c>
      <c r="R79" s="46" t="s">
        <v>886</v>
      </c>
      <c r="S79" s="48" t="s">
        <v>887</v>
      </c>
      <c r="T79" s="56">
        <v>18</v>
      </c>
      <c r="U79" s="48" t="s">
        <v>888</v>
      </c>
      <c r="V79" s="44">
        <v>278</v>
      </c>
      <c r="W79" s="9"/>
      <c r="X79" s="9"/>
      <c r="Y79" s="9"/>
      <c r="Z79" s="58" t="s">
        <v>889</v>
      </c>
      <c r="AA79" s="174">
        <v>42369</v>
      </c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9"/>
      <c r="AP79" s="9"/>
      <c r="AQ79" s="9"/>
      <c r="AR79" s="9"/>
      <c r="AS79" s="9"/>
      <c r="AT79" s="9"/>
      <c r="AU79" s="9"/>
      <c r="AV79" s="9"/>
    </row>
    <row r="80" spans="1:48" s="1" customFormat="1" ht="12.75">
      <c r="A80" s="12">
        <v>78</v>
      </c>
      <c r="B80" s="64" t="s">
        <v>50</v>
      </c>
      <c r="C80" s="64" t="s">
        <v>43</v>
      </c>
      <c r="D80" s="66">
        <v>43172</v>
      </c>
      <c r="E80" s="279">
        <v>3966</v>
      </c>
      <c r="F80" s="177" t="s">
        <v>890</v>
      </c>
      <c r="G80" s="41" t="s">
        <v>111</v>
      </c>
      <c r="H80" s="4">
        <v>6957.84</v>
      </c>
      <c r="I80" s="4"/>
      <c r="J80" s="4">
        <v>1956.1</v>
      </c>
      <c r="K80" s="4"/>
      <c r="L80" s="4">
        <v>1674177804</v>
      </c>
      <c r="M80" s="292">
        <v>15070436</v>
      </c>
      <c r="N80" s="275" t="s">
        <v>102</v>
      </c>
      <c r="O80" s="15">
        <v>5</v>
      </c>
      <c r="P80" s="64" t="s">
        <v>646</v>
      </c>
      <c r="Q80" s="93">
        <v>0</v>
      </c>
      <c r="R80" s="46" t="s">
        <v>891</v>
      </c>
      <c r="S80" s="48" t="s">
        <v>892</v>
      </c>
      <c r="T80" s="56">
        <v>22</v>
      </c>
      <c r="U80" s="48" t="s">
        <v>210</v>
      </c>
      <c r="V80" s="44" t="s">
        <v>328</v>
      </c>
      <c r="W80" s="9"/>
      <c r="X80" s="9"/>
      <c r="Y80" s="9"/>
      <c r="Z80" s="58"/>
      <c r="AA80" s="174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9"/>
      <c r="AP80" s="9"/>
      <c r="AQ80" s="9"/>
      <c r="AR80" s="9"/>
      <c r="AS80" s="9"/>
      <c r="AT80" s="9"/>
      <c r="AU80" s="9"/>
      <c r="AV80" s="9"/>
    </row>
    <row r="81" spans="1:48" s="1" customFormat="1" ht="12.75">
      <c r="A81" s="12">
        <v>79</v>
      </c>
      <c r="B81" s="64" t="s">
        <v>107</v>
      </c>
      <c r="C81" s="64" t="s">
        <v>46</v>
      </c>
      <c r="D81" s="66">
        <v>43174</v>
      </c>
      <c r="E81" s="279">
        <v>66</v>
      </c>
      <c r="F81" s="177" t="s">
        <v>156</v>
      </c>
      <c r="G81" s="41"/>
      <c r="H81" s="4">
        <v>157.32</v>
      </c>
      <c r="I81" s="4"/>
      <c r="J81" s="4">
        <v>417</v>
      </c>
      <c r="K81" s="4"/>
      <c r="L81" s="4">
        <v>200000</v>
      </c>
      <c r="M81" s="292">
        <v>2000</v>
      </c>
      <c r="N81" s="275" t="s">
        <v>102</v>
      </c>
      <c r="O81" s="15">
        <v>2</v>
      </c>
      <c r="P81" s="64" t="s">
        <v>554</v>
      </c>
      <c r="Q81" s="93">
        <v>0</v>
      </c>
      <c r="R81" s="46" t="s">
        <v>893</v>
      </c>
      <c r="S81" s="48" t="s">
        <v>894</v>
      </c>
      <c r="T81" s="56">
        <v>5</v>
      </c>
      <c r="U81" s="48" t="s">
        <v>133</v>
      </c>
      <c r="V81" s="44">
        <v>255</v>
      </c>
      <c r="W81" s="9"/>
      <c r="X81" s="9"/>
      <c r="Y81" s="9"/>
      <c r="Z81" s="58" t="s">
        <v>895</v>
      </c>
      <c r="AA81" s="174">
        <v>40080</v>
      </c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9"/>
      <c r="AP81" s="9"/>
      <c r="AQ81" s="9"/>
      <c r="AR81" s="9"/>
      <c r="AS81" s="9"/>
      <c r="AT81" s="9"/>
      <c r="AU81" s="9"/>
      <c r="AV81" s="9"/>
    </row>
    <row r="82" spans="1:48" s="1" customFormat="1" ht="12.75">
      <c r="A82" s="12">
        <v>80</v>
      </c>
      <c r="B82" s="64" t="s">
        <v>52</v>
      </c>
      <c r="C82" s="64" t="s">
        <v>634</v>
      </c>
      <c r="D82" s="66">
        <v>43174</v>
      </c>
      <c r="E82" s="279">
        <v>3932</v>
      </c>
      <c r="F82" s="177" t="s">
        <v>896</v>
      </c>
      <c r="G82" s="41"/>
      <c r="H82" s="4">
        <v>63.74</v>
      </c>
      <c r="I82" s="4"/>
      <c r="J82" s="4"/>
      <c r="K82" s="4"/>
      <c r="L82" s="4">
        <v>8317700</v>
      </c>
      <c r="M82" s="292">
        <v>202061</v>
      </c>
      <c r="N82" s="275" t="s">
        <v>600</v>
      </c>
      <c r="O82" s="15">
        <v>2</v>
      </c>
      <c r="P82" s="64" t="s">
        <v>586</v>
      </c>
      <c r="Q82" s="93">
        <v>0</v>
      </c>
      <c r="R82" s="46" t="s">
        <v>897</v>
      </c>
      <c r="S82" s="48" t="s">
        <v>898</v>
      </c>
      <c r="T82" s="56">
        <v>16</v>
      </c>
      <c r="U82" s="48" t="s">
        <v>579</v>
      </c>
      <c r="V82" s="44">
        <v>2904</v>
      </c>
      <c r="W82" s="9"/>
      <c r="X82" s="9"/>
      <c r="Y82" s="9"/>
      <c r="Z82" s="58" t="s">
        <v>899</v>
      </c>
      <c r="AA82" s="174">
        <v>11790</v>
      </c>
      <c r="AB82" s="79" t="s">
        <v>900</v>
      </c>
      <c r="AC82" s="23">
        <v>12416</v>
      </c>
      <c r="AD82" s="79" t="s">
        <v>901</v>
      </c>
      <c r="AE82" s="23">
        <v>35418</v>
      </c>
      <c r="AF82" s="79" t="s">
        <v>902</v>
      </c>
      <c r="AG82" s="23">
        <v>35586</v>
      </c>
      <c r="AH82" s="79" t="s">
        <v>903</v>
      </c>
      <c r="AI82" s="23">
        <v>39588</v>
      </c>
      <c r="AJ82" s="79" t="s">
        <v>904</v>
      </c>
      <c r="AK82" s="17"/>
      <c r="AL82" s="17"/>
      <c r="AM82" s="17"/>
      <c r="AN82" s="17"/>
      <c r="AO82" s="9"/>
      <c r="AP82" s="9"/>
      <c r="AQ82" s="9"/>
      <c r="AR82" s="9"/>
      <c r="AS82" s="9"/>
      <c r="AT82" s="9"/>
      <c r="AU82" s="9"/>
      <c r="AV82" s="9"/>
    </row>
    <row r="83" spans="1:48" s="1" customFormat="1" ht="12.75">
      <c r="A83" s="12">
        <v>81</v>
      </c>
      <c r="B83" s="64" t="s">
        <v>52</v>
      </c>
      <c r="C83" s="64" t="s">
        <v>634</v>
      </c>
      <c r="D83" s="66">
        <v>43174</v>
      </c>
      <c r="E83" s="279">
        <v>1427</v>
      </c>
      <c r="F83" s="177" t="s">
        <v>905</v>
      </c>
      <c r="G83" s="41"/>
      <c r="H83" s="4">
        <v>0</v>
      </c>
      <c r="I83" s="4"/>
      <c r="J83" s="4">
        <v>372.86</v>
      </c>
      <c r="K83" s="4"/>
      <c r="L83" s="4">
        <v>640000</v>
      </c>
      <c r="M83" s="292">
        <v>6400</v>
      </c>
      <c r="N83" s="275" t="s">
        <v>528</v>
      </c>
      <c r="O83" s="15">
        <v>1</v>
      </c>
      <c r="P83" s="64" t="s">
        <v>590</v>
      </c>
      <c r="Q83" s="93">
        <v>0</v>
      </c>
      <c r="R83" s="46" t="s">
        <v>906</v>
      </c>
      <c r="S83" s="48" t="s">
        <v>907</v>
      </c>
      <c r="T83" s="56">
        <v>9</v>
      </c>
      <c r="U83" s="48" t="s">
        <v>908</v>
      </c>
      <c r="V83" s="44">
        <v>1921</v>
      </c>
      <c r="W83" s="9"/>
      <c r="X83" s="9"/>
      <c r="Y83" s="9"/>
      <c r="Z83" s="58" t="s">
        <v>909</v>
      </c>
      <c r="AA83" s="174">
        <v>36899</v>
      </c>
      <c r="AB83" s="79" t="s">
        <v>910</v>
      </c>
      <c r="AC83" s="23">
        <v>39917</v>
      </c>
      <c r="AD83" s="79" t="s">
        <v>911</v>
      </c>
      <c r="AE83" s="23">
        <v>40502</v>
      </c>
      <c r="AF83" s="17"/>
      <c r="AG83" s="17"/>
      <c r="AH83" s="17"/>
      <c r="AI83" s="17"/>
      <c r="AJ83" s="17"/>
      <c r="AK83" s="17"/>
      <c r="AL83" s="17"/>
      <c r="AM83" s="17"/>
      <c r="AN83" s="17"/>
      <c r="AO83" s="9"/>
      <c r="AP83" s="9"/>
      <c r="AQ83" s="9"/>
      <c r="AR83" s="9"/>
      <c r="AS83" s="9"/>
      <c r="AT83" s="9"/>
      <c r="AU83" s="9"/>
      <c r="AV83" s="9"/>
    </row>
    <row r="84" spans="1:48" s="1" customFormat="1" ht="12.75">
      <c r="A84" s="12">
        <v>82</v>
      </c>
      <c r="B84" s="64" t="s">
        <v>52</v>
      </c>
      <c r="C84" s="64" t="s">
        <v>44</v>
      </c>
      <c r="D84" s="66">
        <v>43174</v>
      </c>
      <c r="E84" s="279">
        <v>3927</v>
      </c>
      <c r="F84" s="177" t="s">
        <v>146</v>
      </c>
      <c r="G84" s="41"/>
      <c r="H84" s="4">
        <v>0</v>
      </c>
      <c r="I84" s="4"/>
      <c r="J84" s="4">
        <v>222.2</v>
      </c>
      <c r="K84" s="4"/>
      <c r="L84" s="4">
        <v>7790000</v>
      </c>
      <c r="M84" s="292">
        <v>54530</v>
      </c>
      <c r="N84" s="275" t="s">
        <v>912</v>
      </c>
      <c r="O84" s="15">
        <v>1</v>
      </c>
      <c r="P84" s="64" t="s">
        <v>586</v>
      </c>
      <c r="Q84" s="93">
        <v>0</v>
      </c>
      <c r="R84" s="46" t="s">
        <v>913</v>
      </c>
      <c r="S84" s="48" t="s">
        <v>914</v>
      </c>
      <c r="T84" s="56">
        <v>14</v>
      </c>
      <c r="U84" s="48" t="s">
        <v>762</v>
      </c>
      <c r="V84" s="44">
        <v>2401</v>
      </c>
      <c r="W84" s="9"/>
      <c r="X84" s="9"/>
      <c r="Y84" s="9"/>
      <c r="Z84" s="58" t="s">
        <v>674</v>
      </c>
      <c r="AA84" s="174">
        <v>41816</v>
      </c>
      <c r="AB84" s="79" t="s">
        <v>675</v>
      </c>
      <c r="AC84" s="23">
        <v>42507</v>
      </c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9"/>
      <c r="AP84" s="9"/>
      <c r="AQ84" s="9"/>
      <c r="AR84" s="9"/>
      <c r="AS84" s="9"/>
      <c r="AT84" s="9"/>
      <c r="AU84" s="9"/>
      <c r="AV84" s="9"/>
    </row>
    <row r="85" spans="1:48" s="1" customFormat="1" ht="12.75">
      <c r="A85" s="12">
        <v>83</v>
      </c>
      <c r="B85" s="64" t="s">
        <v>23</v>
      </c>
      <c r="C85" s="64" t="s">
        <v>79</v>
      </c>
      <c r="D85" s="66">
        <v>43178</v>
      </c>
      <c r="E85" s="279">
        <v>6468</v>
      </c>
      <c r="F85" s="177" t="s">
        <v>141</v>
      </c>
      <c r="G85" s="41"/>
      <c r="H85" s="4">
        <v>64.21</v>
      </c>
      <c r="I85" s="4"/>
      <c r="J85" s="4">
        <v>171</v>
      </c>
      <c r="K85" s="4"/>
      <c r="L85" s="4">
        <v>5741594</v>
      </c>
      <c r="M85" s="292">
        <v>86124</v>
      </c>
      <c r="N85" s="275" t="s">
        <v>102</v>
      </c>
      <c r="O85" s="15">
        <v>1</v>
      </c>
      <c r="P85" s="64" t="s">
        <v>554</v>
      </c>
      <c r="Q85" s="93">
        <v>0</v>
      </c>
      <c r="R85" s="46" t="s">
        <v>915</v>
      </c>
      <c r="S85" s="48" t="s">
        <v>916</v>
      </c>
      <c r="T85" s="56">
        <v>24</v>
      </c>
      <c r="U85" s="48" t="s">
        <v>917</v>
      </c>
      <c r="V85" s="44">
        <v>1633</v>
      </c>
      <c r="W85" s="9"/>
      <c r="X85" s="9"/>
      <c r="Y85" s="9"/>
      <c r="Z85" s="58" t="s">
        <v>918</v>
      </c>
      <c r="AA85" s="174">
        <v>25521</v>
      </c>
      <c r="AB85" s="79" t="s">
        <v>103</v>
      </c>
      <c r="AC85" s="23">
        <v>27509</v>
      </c>
      <c r="AD85" s="79" t="s">
        <v>919</v>
      </c>
      <c r="AE85" s="23">
        <v>32140</v>
      </c>
      <c r="AF85" s="17"/>
      <c r="AG85" s="17"/>
      <c r="AH85" s="17"/>
      <c r="AI85" s="17"/>
      <c r="AJ85" s="17"/>
      <c r="AK85" s="17"/>
      <c r="AL85" s="17"/>
      <c r="AM85" s="17"/>
      <c r="AN85" s="17"/>
      <c r="AO85" s="9"/>
      <c r="AP85" s="9"/>
      <c r="AQ85" s="9"/>
      <c r="AR85" s="9"/>
      <c r="AS85" s="9"/>
      <c r="AT85" s="9"/>
      <c r="AU85" s="9"/>
      <c r="AV85" s="9"/>
    </row>
    <row r="86" spans="1:48" s="1" customFormat="1" ht="12.75">
      <c r="A86" s="12">
        <v>84</v>
      </c>
      <c r="B86" s="64" t="s">
        <v>52</v>
      </c>
      <c r="C86" s="64" t="s">
        <v>44</v>
      </c>
      <c r="D86" s="66">
        <v>43179</v>
      </c>
      <c r="E86" s="279">
        <v>52</v>
      </c>
      <c r="F86" s="177" t="s">
        <v>126</v>
      </c>
      <c r="G86" s="41"/>
      <c r="H86" s="4">
        <v>0</v>
      </c>
      <c r="I86" s="4"/>
      <c r="J86" s="4"/>
      <c r="K86" s="4"/>
      <c r="L86" s="4">
        <v>721347</v>
      </c>
      <c r="M86" s="292">
        <v>99664</v>
      </c>
      <c r="N86" s="275" t="s">
        <v>920</v>
      </c>
      <c r="O86" s="15">
        <v>1</v>
      </c>
      <c r="P86" s="64" t="s">
        <v>586</v>
      </c>
      <c r="Q86" s="93">
        <v>0</v>
      </c>
      <c r="R86" s="46" t="s">
        <v>921</v>
      </c>
      <c r="S86" s="48" t="s">
        <v>922</v>
      </c>
      <c r="T86" s="56">
        <v>6</v>
      </c>
      <c r="U86" s="48" t="s">
        <v>923</v>
      </c>
      <c r="V86" s="44" t="s">
        <v>924</v>
      </c>
      <c r="W86" s="9"/>
      <c r="X86" s="9"/>
      <c r="Y86" s="9"/>
      <c r="Z86" s="58" t="s">
        <v>925</v>
      </c>
      <c r="AA86" s="174">
        <v>40900</v>
      </c>
      <c r="AB86" s="79" t="s">
        <v>926</v>
      </c>
      <c r="AC86" s="23">
        <v>42356</v>
      </c>
      <c r="AD86" s="79" t="s">
        <v>927</v>
      </c>
      <c r="AE86" s="23">
        <v>38724</v>
      </c>
      <c r="AF86" s="17"/>
      <c r="AG86" s="17"/>
      <c r="AH86" s="17"/>
      <c r="AI86" s="17"/>
      <c r="AJ86" s="17"/>
      <c r="AK86" s="17"/>
      <c r="AL86" s="17"/>
      <c r="AM86" s="17"/>
      <c r="AN86" s="17"/>
      <c r="AO86" s="9"/>
      <c r="AP86" s="9"/>
      <c r="AQ86" s="9"/>
      <c r="AR86" s="9"/>
      <c r="AS86" s="9"/>
      <c r="AT86" s="9"/>
      <c r="AU86" s="9"/>
      <c r="AV86" s="9"/>
    </row>
    <row r="87" spans="1:48" s="1" customFormat="1" ht="12.75">
      <c r="A87" s="12">
        <v>85</v>
      </c>
      <c r="B87" s="64" t="s">
        <v>52</v>
      </c>
      <c r="C87" s="64" t="s">
        <v>44</v>
      </c>
      <c r="D87" s="66">
        <v>43179</v>
      </c>
      <c r="E87" s="279">
        <v>2266</v>
      </c>
      <c r="F87" s="177" t="s">
        <v>135</v>
      </c>
      <c r="G87" s="41"/>
      <c r="H87" s="4">
        <v>0</v>
      </c>
      <c r="I87" s="4"/>
      <c r="J87" s="4">
        <v>357.42</v>
      </c>
      <c r="K87" s="4"/>
      <c r="L87" s="4">
        <v>4048500</v>
      </c>
      <c r="M87" s="292">
        <v>132943</v>
      </c>
      <c r="N87" s="275" t="s">
        <v>745</v>
      </c>
      <c r="O87" s="15">
        <v>1</v>
      </c>
      <c r="P87" s="64" t="s">
        <v>670</v>
      </c>
      <c r="Q87" s="93">
        <v>0</v>
      </c>
      <c r="R87" s="46" t="s">
        <v>928</v>
      </c>
      <c r="S87" s="48" t="s">
        <v>929</v>
      </c>
      <c r="T87" s="56">
        <v>2</v>
      </c>
      <c r="U87" s="48" t="s">
        <v>930</v>
      </c>
      <c r="V87" s="44">
        <v>5240</v>
      </c>
      <c r="W87" s="9"/>
      <c r="X87" s="9"/>
      <c r="Y87" s="9"/>
      <c r="Z87" s="58" t="s">
        <v>931</v>
      </c>
      <c r="AA87" s="174">
        <v>42135</v>
      </c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9"/>
      <c r="AP87" s="9"/>
      <c r="AQ87" s="9"/>
      <c r="AR87" s="9"/>
      <c r="AS87" s="9"/>
      <c r="AT87" s="9"/>
      <c r="AU87" s="9"/>
      <c r="AV87" s="9"/>
    </row>
    <row r="88" spans="1:48" s="1" customFormat="1" ht="12.75">
      <c r="A88" s="12">
        <v>86</v>
      </c>
      <c r="B88" s="64" t="s">
        <v>107</v>
      </c>
      <c r="C88" s="64" t="s">
        <v>54</v>
      </c>
      <c r="D88" s="66">
        <v>43181</v>
      </c>
      <c r="E88" s="279">
        <v>5123</v>
      </c>
      <c r="F88" s="177" t="s">
        <v>553</v>
      </c>
      <c r="G88" s="41"/>
      <c r="H88" s="4">
        <v>1419.63</v>
      </c>
      <c r="I88" s="4"/>
      <c r="J88" s="4">
        <v>5683.2</v>
      </c>
      <c r="K88" s="4"/>
      <c r="L88" s="4">
        <v>67494315</v>
      </c>
      <c r="M88" s="292">
        <v>812124</v>
      </c>
      <c r="N88" s="275" t="s">
        <v>932</v>
      </c>
      <c r="O88" s="15">
        <v>2</v>
      </c>
      <c r="P88" s="64" t="s">
        <v>586</v>
      </c>
      <c r="Q88" s="93">
        <v>0</v>
      </c>
      <c r="R88" s="46" t="s">
        <v>933</v>
      </c>
      <c r="S88" s="48" t="s">
        <v>934</v>
      </c>
      <c r="T88" s="56">
        <v>14</v>
      </c>
      <c r="U88" s="48" t="s">
        <v>579</v>
      </c>
      <c r="V88" s="44">
        <v>2191</v>
      </c>
      <c r="W88" s="9"/>
      <c r="X88" s="9"/>
      <c r="Y88" s="9"/>
      <c r="Z88" s="58" t="s">
        <v>935</v>
      </c>
      <c r="AA88" s="174">
        <v>42888</v>
      </c>
      <c r="AB88" s="79" t="s">
        <v>936</v>
      </c>
      <c r="AC88" s="23">
        <v>17380</v>
      </c>
      <c r="AD88" s="79" t="s">
        <v>103</v>
      </c>
      <c r="AE88" s="23">
        <v>18437</v>
      </c>
      <c r="AF88" s="79" t="s">
        <v>566</v>
      </c>
      <c r="AG88" s="23">
        <v>41677</v>
      </c>
      <c r="AH88" s="79" t="s">
        <v>937</v>
      </c>
      <c r="AI88" s="23">
        <v>42052</v>
      </c>
      <c r="AJ88" s="79" t="s">
        <v>938</v>
      </c>
      <c r="AK88" s="23">
        <v>42488</v>
      </c>
      <c r="AL88" s="79" t="s">
        <v>939</v>
      </c>
      <c r="AM88" s="23">
        <v>42593</v>
      </c>
      <c r="AN88" s="17"/>
      <c r="AO88" s="9"/>
      <c r="AP88" s="9"/>
      <c r="AQ88" s="9"/>
      <c r="AR88" s="9"/>
      <c r="AS88" s="9"/>
      <c r="AT88" s="9"/>
      <c r="AU88" s="9"/>
      <c r="AV88" s="9"/>
    </row>
    <row r="89" spans="1:48" s="1" customFormat="1" ht="12.75">
      <c r="A89" s="12">
        <v>87</v>
      </c>
      <c r="B89" s="64" t="s">
        <v>50</v>
      </c>
      <c r="C89" s="64" t="s">
        <v>43</v>
      </c>
      <c r="D89" s="66">
        <v>43181</v>
      </c>
      <c r="E89" s="279">
        <v>6613</v>
      </c>
      <c r="F89" s="177" t="s">
        <v>940</v>
      </c>
      <c r="G89" s="41" t="s">
        <v>111</v>
      </c>
      <c r="H89" s="4">
        <v>18730.06</v>
      </c>
      <c r="I89" s="4"/>
      <c r="J89" s="4">
        <v>3581.22</v>
      </c>
      <c r="K89" s="4"/>
      <c r="L89" s="4">
        <v>4682737856</v>
      </c>
      <c r="M89" s="292">
        <v>45332574</v>
      </c>
      <c r="N89" s="275" t="s">
        <v>102</v>
      </c>
      <c r="O89" s="15">
        <v>17</v>
      </c>
      <c r="P89" s="64" t="s">
        <v>941</v>
      </c>
      <c r="Q89" s="93">
        <v>0</v>
      </c>
      <c r="R89" s="46" t="s">
        <v>942</v>
      </c>
      <c r="S89" s="48" t="s">
        <v>943</v>
      </c>
      <c r="T89" s="56">
        <v>37</v>
      </c>
      <c r="U89" s="48" t="s">
        <v>944</v>
      </c>
      <c r="V89" s="44" t="s">
        <v>945</v>
      </c>
      <c r="W89" s="9"/>
      <c r="X89" s="9"/>
      <c r="Y89" s="9"/>
      <c r="Z89" s="58"/>
      <c r="AA89" s="174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9"/>
      <c r="AP89" s="9"/>
      <c r="AQ89" s="9"/>
      <c r="AR89" s="9"/>
      <c r="AS89" s="9"/>
      <c r="AT89" s="9"/>
      <c r="AU89" s="9"/>
      <c r="AV89" s="9"/>
    </row>
    <row r="90" spans="1:48" s="1" customFormat="1" ht="12.75">
      <c r="A90" s="12">
        <v>88</v>
      </c>
      <c r="B90" s="64" t="s">
        <v>50</v>
      </c>
      <c r="C90" s="64" t="s">
        <v>43</v>
      </c>
      <c r="D90" s="66">
        <v>43181</v>
      </c>
      <c r="E90" s="279">
        <v>6239</v>
      </c>
      <c r="F90" s="177" t="s">
        <v>946</v>
      </c>
      <c r="G90" s="41"/>
      <c r="H90" s="4">
        <v>774.93</v>
      </c>
      <c r="I90" s="4"/>
      <c r="J90" s="4">
        <v>149043</v>
      </c>
      <c r="K90" s="4"/>
      <c r="L90" s="4">
        <v>2023846</v>
      </c>
      <c r="M90" s="292">
        <v>1362246</v>
      </c>
      <c r="N90" s="275" t="s">
        <v>600</v>
      </c>
      <c r="O90" s="15">
        <v>2</v>
      </c>
      <c r="P90" s="64" t="s">
        <v>586</v>
      </c>
      <c r="Q90" s="93">
        <v>0</v>
      </c>
      <c r="R90" s="46" t="s">
        <v>947</v>
      </c>
      <c r="S90" s="48" t="s">
        <v>948</v>
      </c>
      <c r="T90" s="56">
        <v>28</v>
      </c>
      <c r="U90" s="48" t="s">
        <v>379</v>
      </c>
      <c r="V90" s="44">
        <v>3360</v>
      </c>
      <c r="W90" s="9"/>
      <c r="X90" s="9"/>
      <c r="Y90" s="9"/>
      <c r="Z90" s="58"/>
      <c r="AA90" s="174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9"/>
      <c r="AP90" s="9"/>
      <c r="AQ90" s="9"/>
      <c r="AR90" s="9"/>
      <c r="AS90" s="9"/>
      <c r="AT90" s="9"/>
      <c r="AU90" s="9"/>
      <c r="AV90" s="9"/>
    </row>
    <row r="91" spans="1:48" s="1" customFormat="1" ht="12.75">
      <c r="A91" s="12">
        <v>89</v>
      </c>
      <c r="B91" s="64" t="s">
        <v>52</v>
      </c>
      <c r="C91" s="64" t="s">
        <v>44</v>
      </c>
      <c r="D91" s="66">
        <v>43186</v>
      </c>
      <c r="E91" s="279">
        <v>4</v>
      </c>
      <c r="F91" s="177" t="s">
        <v>738</v>
      </c>
      <c r="G91" s="41"/>
      <c r="H91" s="4">
        <v>0</v>
      </c>
      <c r="I91" s="4"/>
      <c r="J91" s="4">
        <v>1841.21</v>
      </c>
      <c r="K91" s="4"/>
      <c r="L91" s="4">
        <v>1483900</v>
      </c>
      <c r="M91" s="292">
        <v>14839</v>
      </c>
      <c r="N91" s="275" t="s">
        <v>949</v>
      </c>
      <c r="O91" s="15">
        <v>1</v>
      </c>
      <c r="P91" s="64" t="s">
        <v>586</v>
      </c>
      <c r="Q91" s="93">
        <v>0</v>
      </c>
      <c r="R91" s="46" t="s">
        <v>950</v>
      </c>
      <c r="S91" s="48" t="s">
        <v>951</v>
      </c>
      <c r="T91" s="56">
        <v>11</v>
      </c>
      <c r="U91" s="48" t="s">
        <v>234</v>
      </c>
      <c r="V91" s="44">
        <v>1807</v>
      </c>
      <c r="W91" s="9"/>
      <c r="X91" s="9"/>
      <c r="Y91" s="9"/>
      <c r="Z91" s="58" t="s">
        <v>952</v>
      </c>
      <c r="AA91" s="174">
        <v>41752</v>
      </c>
      <c r="AB91" s="79" t="s">
        <v>953</v>
      </c>
      <c r="AC91" s="23">
        <v>42625</v>
      </c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9"/>
      <c r="AP91" s="9"/>
      <c r="AQ91" s="9"/>
      <c r="AR91" s="9"/>
      <c r="AS91" s="9"/>
      <c r="AT91" s="9"/>
      <c r="AU91" s="9"/>
      <c r="AV91" s="9"/>
    </row>
    <row r="92" spans="1:48" s="1" customFormat="1" ht="12.75">
      <c r="A92" s="12">
        <v>90</v>
      </c>
      <c r="B92" s="64" t="s">
        <v>50</v>
      </c>
      <c r="C92" s="64" t="s">
        <v>43</v>
      </c>
      <c r="D92" s="66">
        <v>43186</v>
      </c>
      <c r="E92" s="279">
        <v>5152</v>
      </c>
      <c r="F92" s="177" t="s">
        <v>954</v>
      </c>
      <c r="G92" s="41" t="s">
        <v>111</v>
      </c>
      <c r="H92" s="4">
        <v>1180.97</v>
      </c>
      <c r="I92" s="4"/>
      <c r="J92" s="4">
        <v>751</v>
      </c>
      <c r="K92" s="4"/>
      <c r="L92" s="4">
        <v>287360207</v>
      </c>
      <c r="M92" s="292">
        <f>2500800+435551</f>
        <v>2936351</v>
      </c>
      <c r="N92" s="275" t="s">
        <v>102</v>
      </c>
      <c r="O92" s="15">
        <v>3</v>
      </c>
      <c r="P92" s="64" t="s">
        <v>955</v>
      </c>
      <c r="Q92" s="93">
        <v>0</v>
      </c>
      <c r="R92" s="46" t="s">
        <v>956</v>
      </c>
      <c r="S92" s="48" t="s">
        <v>827</v>
      </c>
      <c r="T92" s="56">
        <v>18</v>
      </c>
      <c r="U92" s="48" t="s">
        <v>888</v>
      </c>
      <c r="V92" s="44">
        <v>224</v>
      </c>
      <c r="W92" s="9"/>
      <c r="X92" s="9"/>
      <c r="Y92" s="9"/>
      <c r="Z92" s="58"/>
      <c r="AA92" s="174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9"/>
      <c r="AP92" s="9"/>
      <c r="AQ92" s="9"/>
      <c r="AR92" s="9"/>
      <c r="AS92" s="9"/>
      <c r="AT92" s="9"/>
      <c r="AU92" s="9"/>
      <c r="AV92" s="9"/>
    </row>
    <row r="93" spans="1:48" s="1" customFormat="1" ht="12.75">
      <c r="A93" s="12">
        <v>91</v>
      </c>
      <c r="B93" s="64" t="s">
        <v>107</v>
      </c>
      <c r="C93" s="64" t="s">
        <v>634</v>
      </c>
      <c r="D93" s="66">
        <v>43186</v>
      </c>
      <c r="E93" s="279">
        <v>811</v>
      </c>
      <c r="F93" s="177" t="s">
        <v>725</v>
      </c>
      <c r="G93" s="41"/>
      <c r="H93" s="4">
        <v>357.84</v>
      </c>
      <c r="I93" s="4"/>
      <c r="J93" s="4">
        <v>239</v>
      </c>
      <c r="K93" s="4"/>
      <c r="L93" s="4">
        <v>34771993</v>
      </c>
      <c r="M93" s="292">
        <v>391974</v>
      </c>
      <c r="N93" s="275" t="s">
        <v>102</v>
      </c>
      <c r="O93" s="15">
        <v>3</v>
      </c>
      <c r="P93" s="64" t="s">
        <v>554</v>
      </c>
      <c r="Q93" s="93">
        <v>0</v>
      </c>
      <c r="R93" s="46" t="s">
        <v>957</v>
      </c>
      <c r="S93" s="48" t="s">
        <v>958</v>
      </c>
      <c r="T93" s="56">
        <v>10</v>
      </c>
      <c r="U93" s="48" t="s">
        <v>959</v>
      </c>
      <c r="V93" s="44">
        <v>1992</v>
      </c>
      <c r="W93" s="9"/>
      <c r="X93" s="9"/>
      <c r="Y93" s="9"/>
      <c r="Z93" s="58" t="s">
        <v>960</v>
      </c>
      <c r="AA93" s="174">
        <v>13157</v>
      </c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9"/>
      <c r="AP93" s="9"/>
      <c r="AQ93" s="9"/>
      <c r="AR93" s="9"/>
      <c r="AS93" s="9"/>
      <c r="AT93" s="9"/>
      <c r="AU93" s="9"/>
      <c r="AV93" s="9"/>
    </row>
    <row r="94" spans="1:48" s="1" customFormat="1" ht="12.75">
      <c r="A94" s="12">
        <v>92</v>
      </c>
      <c r="B94" s="64" t="s">
        <v>52</v>
      </c>
      <c r="C94" s="64" t="s">
        <v>634</v>
      </c>
      <c r="D94" s="66">
        <v>43187</v>
      </c>
      <c r="E94" s="279">
        <v>567</v>
      </c>
      <c r="F94" s="177" t="s">
        <v>961</v>
      </c>
      <c r="G94" s="41"/>
      <c r="H94" s="4">
        <v>54.72</v>
      </c>
      <c r="I94" s="4"/>
      <c r="J94" s="4">
        <v>290</v>
      </c>
      <c r="K94" s="4"/>
      <c r="L94" s="4">
        <v>21798394</v>
      </c>
      <c r="M94" s="292">
        <v>265869</v>
      </c>
      <c r="N94" s="275" t="s">
        <v>102</v>
      </c>
      <c r="O94" s="15">
        <v>1</v>
      </c>
      <c r="P94" s="64" t="s">
        <v>554</v>
      </c>
      <c r="Q94" s="93">
        <v>0</v>
      </c>
      <c r="R94" s="46" t="s">
        <v>962</v>
      </c>
      <c r="S94" s="48" t="s">
        <v>963</v>
      </c>
      <c r="T94" s="56">
        <v>5</v>
      </c>
      <c r="U94" s="48" t="s">
        <v>964</v>
      </c>
      <c r="V94" s="44">
        <v>426</v>
      </c>
      <c r="W94" s="9"/>
      <c r="X94" s="9"/>
      <c r="Y94" s="9"/>
      <c r="Z94" s="58" t="s">
        <v>965</v>
      </c>
      <c r="AA94" s="174">
        <v>22262</v>
      </c>
      <c r="AB94" s="79" t="s">
        <v>103</v>
      </c>
      <c r="AC94" s="23">
        <v>22342</v>
      </c>
      <c r="AD94" s="79" t="s">
        <v>966</v>
      </c>
      <c r="AE94" s="23">
        <v>34383</v>
      </c>
      <c r="AF94" s="79" t="s">
        <v>967</v>
      </c>
      <c r="AG94" s="23">
        <v>35822</v>
      </c>
      <c r="AH94" s="17"/>
      <c r="AI94" s="17"/>
      <c r="AJ94" s="17"/>
      <c r="AK94" s="17"/>
      <c r="AL94" s="17"/>
      <c r="AM94" s="17"/>
      <c r="AN94" s="17"/>
      <c r="AO94" s="9"/>
      <c r="AP94" s="9"/>
      <c r="AQ94" s="9"/>
      <c r="AR94" s="9"/>
      <c r="AS94" s="9"/>
      <c r="AT94" s="9"/>
      <c r="AU94" s="9"/>
      <c r="AV94" s="9"/>
    </row>
    <row r="95" spans="1:48" s="1" customFormat="1" ht="12.75">
      <c r="A95" s="12">
        <v>93</v>
      </c>
      <c r="B95" s="64" t="s">
        <v>23</v>
      </c>
      <c r="C95" s="64" t="s">
        <v>968</v>
      </c>
      <c r="D95" s="66">
        <v>43187</v>
      </c>
      <c r="E95" s="279">
        <v>3964</v>
      </c>
      <c r="F95" s="177" t="s">
        <v>860</v>
      </c>
      <c r="G95" s="41"/>
      <c r="H95" s="4">
        <v>193.11</v>
      </c>
      <c r="I95" s="4"/>
      <c r="J95" s="4">
        <v>1050</v>
      </c>
      <c r="K95" s="4"/>
      <c r="L95" s="4">
        <v>45871542</v>
      </c>
      <c r="M95" s="292">
        <v>688073</v>
      </c>
      <c r="N95" s="275" t="s">
        <v>102</v>
      </c>
      <c r="O95" s="15">
        <v>1</v>
      </c>
      <c r="P95" s="64" t="s">
        <v>554</v>
      </c>
      <c r="Q95" s="93">
        <v>0</v>
      </c>
      <c r="R95" s="46" t="s">
        <v>969</v>
      </c>
      <c r="S95" s="48" t="s">
        <v>970</v>
      </c>
      <c r="T95" s="56">
        <v>22</v>
      </c>
      <c r="U95" s="48" t="s">
        <v>768</v>
      </c>
      <c r="V95" s="44">
        <v>186</v>
      </c>
      <c r="W95" s="9"/>
      <c r="X95" s="9"/>
      <c r="Y95" s="9"/>
      <c r="Z95" s="58"/>
      <c r="AA95" s="174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9"/>
      <c r="AP95" s="9"/>
      <c r="AQ95" s="9"/>
      <c r="AR95" s="9"/>
      <c r="AS95" s="9"/>
      <c r="AT95" s="9"/>
      <c r="AU95" s="9"/>
      <c r="AV95" s="9"/>
    </row>
    <row r="96" spans="1:48" s="1" customFormat="1" ht="12.75">
      <c r="A96" s="12">
        <v>94</v>
      </c>
      <c r="B96" s="64" t="s">
        <v>107</v>
      </c>
      <c r="C96" s="64" t="s">
        <v>43</v>
      </c>
      <c r="D96" s="66">
        <v>43187</v>
      </c>
      <c r="E96" s="279">
        <v>2269</v>
      </c>
      <c r="F96" s="177" t="s">
        <v>971</v>
      </c>
      <c r="G96" s="41"/>
      <c r="H96" s="4">
        <v>11891.04</v>
      </c>
      <c r="I96" s="4"/>
      <c r="J96" s="4">
        <v>2478.2</v>
      </c>
      <c r="K96" s="4"/>
      <c r="L96" s="4">
        <v>616214499</v>
      </c>
      <c r="M96" s="292">
        <v>3541107</v>
      </c>
      <c r="N96" s="275" t="s">
        <v>529</v>
      </c>
      <c r="O96" s="15">
        <v>10</v>
      </c>
      <c r="P96" s="64" t="s">
        <v>972</v>
      </c>
      <c r="Q96" s="93">
        <v>0</v>
      </c>
      <c r="R96" s="46" t="s">
        <v>973</v>
      </c>
      <c r="S96" s="48" t="s">
        <v>974</v>
      </c>
      <c r="T96" s="56">
        <v>1</v>
      </c>
      <c r="U96" s="48" t="s">
        <v>975</v>
      </c>
      <c r="V96" s="44">
        <v>1400</v>
      </c>
      <c r="W96" s="9"/>
      <c r="X96" s="9"/>
      <c r="Y96" s="9"/>
      <c r="Z96" s="58" t="s">
        <v>976</v>
      </c>
      <c r="AA96" s="174">
        <v>42416</v>
      </c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9"/>
      <c r="AP96" s="9"/>
      <c r="AQ96" s="9"/>
      <c r="AR96" s="9"/>
      <c r="AS96" s="9"/>
      <c r="AT96" s="9"/>
      <c r="AU96" s="9"/>
      <c r="AV96" s="9"/>
    </row>
    <row r="97" spans="1:48" s="1" customFormat="1" ht="12.75">
      <c r="A97" s="12">
        <v>95</v>
      </c>
      <c r="B97" s="64" t="s">
        <v>52</v>
      </c>
      <c r="C97" s="64" t="s">
        <v>634</v>
      </c>
      <c r="D97" s="66">
        <v>43188</v>
      </c>
      <c r="E97" s="279">
        <v>20</v>
      </c>
      <c r="F97" s="177" t="s">
        <v>153</v>
      </c>
      <c r="G97" s="41"/>
      <c r="H97" s="4">
        <v>14.51</v>
      </c>
      <c r="I97" s="4"/>
      <c r="J97" s="4"/>
      <c r="K97" s="4"/>
      <c r="L97" s="4">
        <v>5750919</v>
      </c>
      <c r="M97" s="292">
        <v>162862</v>
      </c>
      <c r="N97" s="275" t="s">
        <v>977</v>
      </c>
      <c r="O97" s="15">
        <v>1</v>
      </c>
      <c r="P97" s="64" t="s">
        <v>586</v>
      </c>
      <c r="Q97" s="93">
        <v>0</v>
      </c>
      <c r="R97" s="46" t="s">
        <v>978</v>
      </c>
      <c r="S97" s="48" t="s">
        <v>979</v>
      </c>
      <c r="T97" s="56">
        <v>9</v>
      </c>
      <c r="U97" s="48" t="s">
        <v>762</v>
      </c>
      <c r="V97" s="44" t="s">
        <v>980</v>
      </c>
      <c r="W97" s="9"/>
      <c r="X97" s="9"/>
      <c r="Y97" s="9"/>
      <c r="Z97" s="58" t="s">
        <v>981</v>
      </c>
      <c r="AA97" s="175" t="s">
        <v>982</v>
      </c>
      <c r="AB97" s="23">
        <v>31022</v>
      </c>
      <c r="AC97" s="79" t="s">
        <v>983</v>
      </c>
      <c r="AD97" s="23">
        <v>31016</v>
      </c>
      <c r="AE97" s="79" t="s">
        <v>984</v>
      </c>
      <c r="AF97" s="23">
        <v>33192</v>
      </c>
      <c r="AG97" s="79" t="s">
        <v>985</v>
      </c>
      <c r="AH97" s="23">
        <v>40693</v>
      </c>
      <c r="AI97" s="79" t="s">
        <v>938</v>
      </c>
      <c r="AJ97" s="23">
        <v>41102</v>
      </c>
      <c r="AK97" s="79" t="s">
        <v>986</v>
      </c>
      <c r="AL97" s="23">
        <v>41102</v>
      </c>
      <c r="AM97" s="17"/>
      <c r="AN97" s="17"/>
      <c r="AO97" s="9"/>
      <c r="AP97" s="9"/>
      <c r="AQ97" s="9"/>
      <c r="AR97" s="9"/>
      <c r="AS97" s="9"/>
      <c r="AT97" s="9"/>
      <c r="AU97" s="9"/>
      <c r="AV97" s="9"/>
    </row>
    <row r="98" spans="1:48" s="1" customFormat="1" ht="12.75">
      <c r="A98" s="12">
        <v>96</v>
      </c>
      <c r="B98" s="64" t="s">
        <v>52</v>
      </c>
      <c r="C98" s="64" t="s">
        <v>634</v>
      </c>
      <c r="D98" s="66">
        <v>43188</v>
      </c>
      <c r="E98" s="279">
        <v>5745</v>
      </c>
      <c r="F98" s="177" t="s">
        <v>987</v>
      </c>
      <c r="G98" s="41"/>
      <c r="H98" s="4">
        <v>22</v>
      </c>
      <c r="I98" s="4"/>
      <c r="J98" s="4"/>
      <c r="K98" s="4"/>
      <c r="L98" s="4">
        <v>2329756</v>
      </c>
      <c r="M98" s="292">
        <v>32799</v>
      </c>
      <c r="N98" s="275" t="s">
        <v>600</v>
      </c>
      <c r="O98" s="15">
        <v>1</v>
      </c>
      <c r="P98" s="64" t="s">
        <v>586</v>
      </c>
      <c r="Q98" s="93">
        <v>0</v>
      </c>
      <c r="R98" s="46" t="s">
        <v>988</v>
      </c>
      <c r="S98" s="48" t="s">
        <v>989</v>
      </c>
      <c r="T98" s="56">
        <v>19</v>
      </c>
      <c r="U98" s="48" t="s">
        <v>990</v>
      </c>
      <c r="V98" s="44">
        <v>772</v>
      </c>
      <c r="W98" s="9"/>
      <c r="X98" s="9"/>
      <c r="Y98" s="9"/>
      <c r="Z98" s="58" t="s">
        <v>991</v>
      </c>
      <c r="AA98" s="174">
        <v>32493</v>
      </c>
      <c r="AB98" s="79" t="s">
        <v>992</v>
      </c>
      <c r="AC98" s="17"/>
      <c r="AD98" s="79" t="s">
        <v>993</v>
      </c>
      <c r="AE98" s="23">
        <v>41403</v>
      </c>
      <c r="AF98" s="17"/>
      <c r="AG98" s="17"/>
      <c r="AH98" s="17"/>
      <c r="AI98" s="17"/>
      <c r="AJ98" s="17"/>
      <c r="AK98" s="17"/>
      <c r="AL98" s="17"/>
      <c r="AM98" s="17"/>
      <c r="AN98" s="17"/>
      <c r="AO98" s="9"/>
      <c r="AP98" s="9"/>
      <c r="AQ98" s="9"/>
      <c r="AR98" s="9"/>
      <c r="AS98" s="9"/>
      <c r="AT98" s="9"/>
      <c r="AU98" s="9"/>
      <c r="AV98" s="9"/>
    </row>
    <row r="99" spans="1:48" s="1" customFormat="1" ht="12.75">
      <c r="A99" s="12">
        <v>97</v>
      </c>
      <c r="B99" s="64" t="s">
        <v>52</v>
      </c>
      <c r="C99" s="64" t="s">
        <v>44</v>
      </c>
      <c r="D99" s="66">
        <v>43188</v>
      </c>
      <c r="E99" s="279">
        <v>3964</v>
      </c>
      <c r="F99" s="177" t="s">
        <v>127</v>
      </c>
      <c r="G99" s="41"/>
      <c r="H99" s="4">
        <v>0</v>
      </c>
      <c r="I99" s="4"/>
      <c r="J99" s="4"/>
      <c r="K99" s="4"/>
      <c r="L99" s="4">
        <v>11662000</v>
      </c>
      <c r="M99" s="292">
        <v>116620</v>
      </c>
      <c r="N99" s="275" t="s">
        <v>994</v>
      </c>
      <c r="O99" s="15">
        <v>1</v>
      </c>
      <c r="P99" s="64" t="s">
        <v>586</v>
      </c>
      <c r="Q99" s="93">
        <v>0</v>
      </c>
      <c r="R99" s="46" t="s">
        <v>995</v>
      </c>
      <c r="S99" s="48" t="s">
        <v>996</v>
      </c>
      <c r="T99" s="56">
        <v>22</v>
      </c>
      <c r="U99" s="48" t="s">
        <v>768</v>
      </c>
      <c r="V99" s="44" t="s">
        <v>997</v>
      </c>
      <c r="W99" s="9"/>
      <c r="X99" s="9"/>
      <c r="Y99" s="9"/>
      <c r="Z99" s="58" t="s">
        <v>998</v>
      </c>
      <c r="AA99" s="174">
        <v>41716</v>
      </c>
      <c r="AB99" s="79" t="s">
        <v>999</v>
      </c>
      <c r="AC99" s="23">
        <v>42704</v>
      </c>
      <c r="AD99" s="79" t="s">
        <v>1000</v>
      </c>
      <c r="AE99" s="23">
        <v>42816</v>
      </c>
      <c r="AF99" s="17"/>
      <c r="AG99" s="17"/>
      <c r="AH99" s="17"/>
      <c r="AI99" s="17"/>
      <c r="AJ99" s="17"/>
      <c r="AK99" s="17"/>
      <c r="AL99" s="17"/>
      <c r="AM99" s="17"/>
      <c r="AN99" s="17"/>
      <c r="AO99" s="9"/>
      <c r="AP99" s="9"/>
      <c r="AQ99" s="9"/>
      <c r="AR99" s="9"/>
      <c r="AS99" s="9"/>
      <c r="AT99" s="9"/>
      <c r="AU99" s="9"/>
      <c r="AV99" s="9"/>
    </row>
    <row r="100" spans="1:48" s="1" customFormat="1" ht="12.75">
      <c r="A100" s="12">
        <v>98</v>
      </c>
      <c r="B100" s="64" t="s">
        <v>52</v>
      </c>
      <c r="C100" s="64" t="s">
        <v>44</v>
      </c>
      <c r="D100" s="66">
        <v>43188</v>
      </c>
      <c r="E100" s="279">
        <v>5639</v>
      </c>
      <c r="F100" s="177" t="s">
        <v>135</v>
      </c>
      <c r="G100" s="41"/>
      <c r="H100" s="4">
        <v>7.4</v>
      </c>
      <c r="I100" s="4"/>
      <c r="J100" s="4">
        <v>492.8</v>
      </c>
      <c r="K100" s="4"/>
      <c r="L100" s="4">
        <v>1744560</v>
      </c>
      <c r="M100" s="292">
        <v>114329</v>
      </c>
      <c r="N100" s="275" t="s">
        <v>745</v>
      </c>
      <c r="O100" s="15">
        <v>2</v>
      </c>
      <c r="P100" s="64" t="s">
        <v>586</v>
      </c>
      <c r="Q100" s="93">
        <v>0</v>
      </c>
      <c r="R100" s="46" t="s">
        <v>1001</v>
      </c>
      <c r="S100" s="48" t="s">
        <v>1002</v>
      </c>
      <c r="T100" s="56">
        <v>19</v>
      </c>
      <c r="U100" s="48" t="s">
        <v>1003</v>
      </c>
      <c r="V100" s="44">
        <v>495</v>
      </c>
      <c r="W100" s="9"/>
      <c r="X100" s="9"/>
      <c r="Y100" s="9"/>
      <c r="Z100" s="58" t="s">
        <v>1004</v>
      </c>
      <c r="AA100" s="174">
        <v>35794</v>
      </c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9"/>
      <c r="AP100" s="9"/>
      <c r="AQ100" s="9"/>
      <c r="AR100" s="9"/>
      <c r="AS100" s="9"/>
      <c r="AT100" s="9"/>
      <c r="AU100" s="9"/>
      <c r="AV100" s="9"/>
    </row>
    <row r="101" spans="1:48" s="1" customFormat="1" ht="12.75">
      <c r="A101" s="12">
        <v>99</v>
      </c>
      <c r="B101" s="64" t="s">
        <v>107</v>
      </c>
      <c r="C101" s="64" t="s">
        <v>46</v>
      </c>
      <c r="D101" s="66">
        <v>43188</v>
      </c>
      <c r="E101" s="279">
        <v>5269</v>
      </c>
      <c r="F101" s="177" t="s">
        <v>1005</v>
      </c>
      <c r="G101" s="41"/>
      <c r="H101" s="4">
        <v>157.24</v>
      </c>
      <c r="I101" s="4"/>
      <c r="J101" s="4">
        <v>249</v>
      </c>
      <c r="K101" s="4"/>
      <c r="L101" s="4">
        <v>1237626</v>
      </c>
      <c r="M101" s="292">
        <v>12376</v>
      </c>
      <c r="N101" s="275" t="s">
        <v>102</v>
      </c>
      <c r="O101" s="15">
        <v>1</v>
      </c>
      <c r="P101" s="64" t="s">
        <v>554</v>
      </c>
      <c r="Q101" s="93">
        <v>0</v>
      </c>
      <c r="R101" s="46" t="s">
        <v>1006</v>
      </c>
      <c r="S101" s="48" t="s">
        <v>1007</v>
      </c>
      <c r="T101" s="56">
        <v>22</v>
      </c>
      <c r="U101" s="48" t="s">
        <v>579</v>
      </c>
      <c r="V101" s="44" t="s">
        <v>1008</v>
      </c>
      <c r="W101" s="9"/>
      <c r="X101" s="9"/>
      <c r="Y101" s="9"/>
      <c r="Z101" s="58" t="s">
        <v>1009</v>
      </c>
      <c r="AA101" s="174">
        <v>39500</v>
      </c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9"/>
      <c r="AP101" s="9"/>
      <c r="AQ101" s="9"/>
      <c r="AR101" s="9"/>
      <c r="AS101" s="9"/>
      <c r="AT101" s="9"/>
      <c r="AU101" s="9"/>
      <c r="AV101" s="9"/>
    </row>
    <row r="102" spans="1:48" s="1" customFormat="1" ht="12.75">
      <c r="A102" s="12">
        <v>100</v>
      </c>
      <c r="B102" s="64" t="s">
        <v>107</v>
      </c>
      <c r="C102" s="64" t="s">
        <v>46</v>
      </c>
      <c r="D102" s="66">
        <v>43188</v>
      </c>
      <c r="E102" s="279">
        <v>861</v>
      </c>
      <c r="F102" s="177" t="s">
        <v>860</v>
      </c>
      <c r="G102" s="41"/>
      <c r="H102" s="4">
        <v>1.82</v>
      </c>
      <c r="I102" s="4"/>
      <c r="J102" s="4">
        <v>216.77</v>
      </c>
      <c r="K102" s="4"/>
      <c r="L102" s="4">
        <v>5500000</v>
      </c>
      <c r="M102" s="292">
        <v>59614</v>
      </c>
      <c r="N102" s="275" t="s">
        <v>562</v>
      </c>
      <c r="O102" s="15">
        <v>2</v>
      </c>
      <c r="P102" s="64" t="s">
        <v>586</v>
      </c>
      <c r="Q102" s="93">
        <v>0</v>
      </c>
      <c r="R102" s="46" t="s">
        <v>1010</v>
      </c>
      <c r="S102" s="48" t="s">
        <v>1011</v>
      </c>
      <c r="T102" s="56">
        <v>3</v>
      </c>
      <c r="U102" s="48" t="s">
        <v>511</v>
      </c>
      <c r="V102" s="44">
        <v>4700</v>
      </c>
      <c r="W102" s="9"/>
      <c r="X102" s="9"/>
      <c r="Y102" s="9"/>
      <c r="Z102" s="58" t="s">
        <v>1012</v>
      </c>
      <c r="AA102" s="174">
        <v>42853</v>
      </c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9"/>
      <c r="AP102" s="9"/>
      <c r="AQ102" s="9"/>
      <c r="AR102" s="9"/>
      <c r="AS102" s="9"/>
      <c r="AT102" s="9"/>
      <c r="AU102" s="9"/>
      <c r="AV102" s="9"/>
    </row>
    <row r="103" spans="1:48" s="1" customFormat="1" ht="12.75">
      <c r="A103" s="12">
        <v>101</v>
      </c>
      <c r="B103" s="64" t="s">
        <v>107</v>
      </c>
      <c r="C103" s="64" t="s">
        <v>54</v>
      </c>
      <c r="D103" s="66">
        <v>43188</v>
      </c>
      <c r="E103" s="279">
        <v>1019</v>
      </c>
      <c r="F103" s="177" t="s">
        <v>159</v>
      </c>
      <c r="G103" s="41"/>
      <c r="H103" s="4">
        <v>6.1</v>
      </c>
      <c r="I103" s="4"/>
      <c r="J103" s="4">
        <v>695</v>
      </c>
      <c r="K103" s="4"/>
      <c r="L103" s="4">
        <v>545724</v>
      </c>
      <c r="M103" s="292">
        <v>8186</v>
      </c>
      <c r="N103" s="275" t="s">
        <v>1013</v>
      </c>
      <c r="O103" s="15">
        <v>1</v>
      </c>
      <c r="P103" s="64" t="s">
        <v>670</v>
      </c>
      <c r="Q103" s="93">
        <v>0</v>
      </c>
      <c r="R103" s="46" t="s">
        <v>1014</v>
      </c>
      <c r="S103" s="48" t="s">
        <v>1015</v>
      </c>
      <c r="T103" s="56">
        <v>9</v>
      </c>
      <c r="U103" s="48" t="s">
        <v>561</v>
      </c>
      <c r="V103" s="44">
        <v>1881</v>
      </c>
      <c r="W103" s="9"/>
      <c r="X103" s="9"/>
      <c r="Y103" s="9"/>
      <c r="Z103" s="58" t="s">
        <v>1016</v>
      </c>
      <c r="AA103" s="174">
        <v>33721</v>
      </c>
      <c r="AB103" s="79" t="s">
        <v>1017</v>
      </c>
      <c r="AC103" s="23">
        <v>34269</v>
      </c>
      <c r="AD103" s="79" t="s">
        <v>1018</v>
      </c>
      <c r="AE103" s="23">
        <v>37379</v>
      </c>
      <c r="AF103" s="17"/>
      <c r="AG103" s="17"/>
      <c r="AH103" s="17"/>
      <c r="AI103" s="17"/>
      <c r="AJ103" s="17"/>
      <c r="AK103" s="17"/>
      <c r="AL103" s="17"/>
      <c r="AM103" s="17"/>
      <c r="AN103" s="17"/>
      <c r="AO103" s="9"/>
      <c r="AP103" s="9"/>
      <c r="AQ103" s="9"/>
      <c r="AR103" s="9"/>
      <c r="AS103" s="9"/>
      <c r="AT103" s="9"/>
      <c r="AU103" s="9"/>
      <c r="AV103" s="9"/>
    </row>
    <row r="104" spans="1:48" s="1" customFormat="1" ht="12.75">
      <c r="A104" s="12">
        <v>102</v>
      </c>
      <c r="B104" s="64" t="s">
        <v>50</v>
      </c>
      <c r="C104" s="64" t="s">
        <v>43</v>
      </c>
      <c r="D104" s="66">
        <v>43188</v>
      </c>
      <c r="E104" s="279">
        <v>5432</v>
      </c>
      <c r="F104" s="177" t="s">
        <v>1019</v>
      </c>
      <c r="G104" s="41" t="s">
        <v>111</v>
      </c>
      <c r="H104" s="4">
        <v>16914.05</v>
      </c>
      <c r="I104" s="4"/>
      <c r="J104" s="4">
        <v>4192.26</v>
      </c>
      <c r="K104" s="4"/>
      <c r="L104" s="4">
        <v>4174497125</v>
      </c>
      <c r="M104" s="292">
        <v>40369736</v>
      </c>
      <c r="N104" s="275" t="s">
        <v>102</v>
      </c>
      <c r="O104" s="15">
        <v>7</v>
      </c>
      <c r="P104" s="64" t="s">
        <v>1020</v>
      </c>
      <c r="Q104" s="93">
        <v>0</v>
      </c>
      <c r="R104" s="46" t="s">
        <v>1021</v>
      </c>
      <c r="S104" s="48" t="s">
        <v>120</v>
      </c>
      <c r="T104" s="376">
        <v>16</v>
      </c>
      <c r="U104" s="48" t="s">
        <v>1022</v>
      </c>
      <c r="V104" s="44" t="s">
        <v>1023</v>
      </c>
      <c r="W104" s="9"/>
      <c r="X104" s="9"/>
      <c r="Y104" s="9"/>
      <c r="Z104" s="58"/>
      <c r="AA104" s="174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9"/>
      <c r="AP104" s="9"/>
      <c r="AQ104" s="9"/>
      <c r="AR104" s="9"/>
      <c r="AS104" s="9"/>
      <c r="AT104" s="9"/>
      <c r="AU104" s="9"/>
      <c r="AV104" s="9"/>
    </row>
    <row r="105" spans="1:48" s="1" customFormat="1" ht="12.75">
      <c r="A105" s="12">
        <v>103</v>
      </c>
      <c r="B105" s="64" t="s">
        <v>50</v>
      </c>
      <c r="C105" s="64" t="s">
        <v>54</v>
      </c>
      <c r="D105" s="66">
        <v>43188</v>
      </c>
      <c r="E105" s="279">
        <v>831</v>
      </c>
      <c r="F105" s="177" t="s">
        <v>553</v>
      </c>
      <c r="G105" s="41"/>
      <c r="H105" s="4">
        <v>105.35</v>
      </c>
      <c r="I105" s="4"/>
      <c r="J105" s="4">
        <v>364.8</v>
      </c>
      <c r="K105" s="4"/>
      <c r="L105" s="4">
        <v>22367976</v>
      </c>
      <c r="M105" s="292">
        <v>351864</v>
      </c>
      <c r="N105" s="275" t="s">
        <v>1024</v>
      </c>
      <c r="O105" s="15">
        <v>2</v>
      </c>
      <c r="P105" s="64" t="s">
        <v>542</v>
      </c>
      <c r="Q105" s="93">
        <v>0</v>
      </c>
      <c r="R105" s="46" t="s">
        <v>1025</v>
      </c>
      <c r="S105" s="48" t="s">
        <v>1026</v>
      </c>
      <c r="T105" s="56">
        <v>8</v>
      </c>
      <c r="U105" s="48" t="s">
        <v>561</v>
      </c>
      <c r="V105" s="44">
        <v>2601</v>
      </c>
      <c r="W105" s="9"/>
      <c r="X105" s="9"/>
      <c r="Y105" s="9"/>
      <c r="Z105" s="58"/>
      <c r="AA105" s="174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9"/>
      <c r="AP105" s="9"/>
      <c r="AQ105" s="9"/>
      <c r="AR105" s="9"/>
      <c r="AS105" s="9"/>
      <c r="AT105" s="9"/>
      <c r="AU105" s="9"/>
      <c r="AV105" s="9"/>
    </row>
    <row r="106" spans="1:48" s="1" customFormat="1" ht="12.75">
      <c r="A106" s="12">
        <v>104</v>
      </c>
      <c r="B106" s="64" t="s">
        <v>50</v>
      </c>
      <c r="C106" s="64" t="s">
        <v>634</v>
      </c>
      <c r="D106" s="66">
        <v>43188</v>
      </c>
      <c r="E106" s="279">
        <v>1449</v>
      </c>
      <c r="F106" s="177" t="s">
        <v>1027</v>
      </c>
      <c r="G106" s="41"/>
      <c r="H106" s="4">
        <v>77.27</v>
      </c>
      <c r="I106" s="4"/>
      <c r="J106" s="4">
        <v>520</v>
      </c>
      <c r="K106" s="4"/>
      <c r="L106" s="4">
        <v>45434555</v>
      </c>
      <c r="M106" s="292">
        <v>681518</v>
      </c>
      <c r="N106" s="275" t="s">
        <v>102</v>
      </c>
      <c r="O106" s="15">
        <v>1</v>
      </c>
      <c r="P106" s="64" t="s">
        <v>554</v>
      </c>
      <c r="Q106" s="93">
        <v>0</v>
      </c>
      <c r="R106" s="46" t="s">
        <v>1028</v>
      </c>
      <c r="S106" s="48" t="s">
        <v>1029</v>
      </c>
      <c r="T106" s="56">
        <v>4</v>
      </c>
      <c r="U106" s="48" t="s">
        <v>1030</v>
      </c>
      <c r="V106" s="44">
        <v>1262</v>
      </c>
      <c r="W106" s="9"/>
      <c r="X106" s="9"/>
      <c r="Y106" s="9"/>
      <c r="Z106" s="58" t="s">
        <v>1031</v>
      </c>
      <c r="AA106" s="174">
        <v>18149</v>
      </c>
      <c r="AB106" s="79" t="s">
        <v>103</v>
      </c>
      <c r="AC106" s="23">
        <v>18261</v>
      </c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9"/>
      <c r="AP106" s="9"/>
      <c r="AQ106" s="9"/>
      <c r="AR106" s="9"/>
      <c r="AS106" s="9"/>
      <c r="AT106" s="9"/>
      <c r="AU106" s="9"/>
      <c r="AV106" s="9"/>
    </row>
    <row r="107" spans="1:48" s="1" customFormat="1" ht="12.75">
      <c r="A107" s="12">
        <v>105</v>
      </c>
      <c r="B107" s="64" t="s">
        <v>52</v>
      </c>
      <c r="C107" s="64" t="s">
        <v>634</v>
      </c>
      <c r="D107" s="66">
        <v>43193</v>
      </c>
      <c r="E107" s="279">
        <v>5154</v>
      </c>
      <c r="F107" s="177" t="s">
        <v>725</v>
      </c>
      <c r="G107" s="41" t="s">
        <v>861</v>
      </c>
      <c r="H107" s="4">
        <v>25.19</v>
      </c>
      <c r="I107" s="4"/>
      <c r="J107" s="4"/>
      <c r="K107" s="4"/>
      <c r="L107" s="4">
        <v>4385831</v>
      </c>
      <c r="M107" s="292">
        <v>65787</v>
      </c>
      <c r="N107" s="275" t="s">
        <v>102</v>
      </c>
      <c r="O107" s="15">
        <v>0</v>
      </c>
      <c r="P107" s="64" t="s">
        <v>636</v>
      </c>
      <c r="Q107" s="93">
        <v>0</v>
      </c>
      <c r="R107" s="46" t="s">
        <v>1313</v>
      </c>
      <c r="S107" s="48" t="s">
        <v>1314</v>
      </c>
      <c r="T107" s="56">
        <v>20</v>
      </c>
      <c r="U107" s="48" t="s">
        <v>1315</v>
      </c>
      <c r="V107" s="44">
        <v>339</v>
      </c>
      <c r="W107" s="9"/>
      <c r="X107" s="9"/>
      <c r="Y107" s="9"/>
      <c r="Z107" s="58" t="s">
        <v>1316</v>
      </c>
      <c r="AA107" s="174">
        <v>22652</v>
      </c>
      <c r="AB107" s="79" t="s">
        <v>103</v>
      </c>
      <c r="AC107" s="23">
        <v>23226</v>
      </c>
      <c r="AD107" s="79" t="s">
        <v>1317</v>
      </c>
      <c r="AE107" s="23">
        <v>37886</v>
      </c>
      <c r="AF107" s="17"/>
      <c r="AG107" s="17"/>
      <c r="AH107" s="17"/>
      <c r="AI107" s="17"/>
      <c r="AJ107" s="17"/>
      <c r="AK107" s="17"/>
      <c r="AL107" s="17"/>
      <c r="AM107" s="17"/>
      <c r="AN107" s="17"/>
      <c r="AO107" s="9"/>
      <c r="AP107" s="9"/>
      <c r="AQ107" s="9"/>
      <c r="AR107" s="9"/>
      <c r="AS107" s="9"/>
      <c r="AT107" s="9"/>
      <c r="AU107" s="9"/>
      <c r="AV107" s="9"/>
    </row>
    <row r="108" spans="1:48" s="1" customFormat="1" ht="12.75">
      <c r="A108" s="12">
        <v>106</v>
      </c>
      <c r="B108" s="64" t="s">
        <v>23</v>
      </c>
      <c r="C108" s="64" t="s">
        <v>110</v>
      </c>
      <c r="D108" s="66">
        <v>43193</v>
      </c>
      <c r="E108" s="279">
        <v>766</v>
      </c>
      <c r="F108" s="177" t="s">
        <v>340</v>
      </c>
      <c r="G108" s="41"/>
      <c r="H108" s="4">
        <v>81.26</v>
      </c>
      <c r="I108" s="4"/>
      <c r="J108" s="4">
        <v>300</v>
      </c>
      <c r="K108" s="4"/>
      <c r="L108" s="4">
        <v>14222125</v>
      </c>
      <c r="M108" s="292">
        <v>213332</v>
      </c>
      <c r="N108" s="275" t="s">
        <v>102</v>
      </c>
      <c r="O108" s="15">
        <v>1</v>
      </c>
      <c r="P108" s="64" t="s">
        <v>636</v>
      </c>
      <c r="Q108" s="93">
        <v>0</v>
      </c>
      <c r="R108" s="46" t="s">
        <v>1318</v>
      </c>
      <c r="S108" s="48" t="s">
        <v>1318</v>
      </c>
      <c r="T108" s="56">
        <v>5</v>
      </c>
      <c r="U108" s="48" t="s">
        <v>1319</v>
      </c>
      <c r="V108" s="44">
        <v>528</v>
      </c>
      <c r="W108" s="9"/>
      <c r="X108" s="9"/>
      <c r="Y108" s="9"/>
      <c r="Z108" s="58"/>
      <c r="AA108" s="174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9"/>
      <c r="AP108" s="9"/>
      <c r="AQ108" s="9"/>
      <c r="AR108" s="9"/>
      <c r="AS108" s="9"/>
      <c r="AT108" s="9"/>
      <c r="AU108" s="9"/>
      <c r="AV108" s="9"/>
    </row>
    <row r="109" spans="1:48" s="1" customFormat="1" ht="12.75">
      <c r="A109" s="12">
        <v>107</v>
      </c>
      <c r="B109" s="64" t="s">
        <v>52</v>
      </c>
      <c r="C109" s="64" t="s">
        <v>44</v>
      </c>
      <c r="D109" s="66">
        <v>43193</v>
      </c>
      <c r="E109" s="279">
        <v>1219</v>
      </c>
      <c r="F109" s="177" t="s">
        <v>1261</v>
      </c>
      <c r="G109" s="41"/>
      <c r="H109" s="4">
        <v>0</v>
      </c>
      <c r="I109" s="4"/>
      <c r="J109" s="4"/>
      <c r="K109" s="4"/>
      <c r="L109" s="4">
        <v>7657650</v>
      </c>
      <c r="M109" s="292">
        <v>76577</v>
      </c>
      <c r="N109" s="275" t="s">
        <v>562</v>
      </c>
      <c r="O109" s="15">
        <v>2</v>
      </c>
      <c r="P109" s="64" t="s">
        <v>677</v>
      </c>
      <c r="Q109" s="93">
        <v>0</v>
      </c>
      <c r="R109" s="46" t="s">
        <v>1135</v>
      </c>
      <c r="S109" s="48" t="s">
        <v>1320</v>
      </c>
      <c r="T109" s="56">
        <v>10</v>
      </c>
      <c r="U109" s="48" t="s">
        <v>155</v>
      </c>
      <c r="V109" s="44" t="s">
        <v>1321</v>
      </c>
      <c r="W109" s="9"/>
      <c r="X109" s="9"/>
      <c r="Y109" s="9"/>
      <c r="Z109" s="58" t="s">
        <v>1322</v>
      </c>
      <c r="AA109" s="174">
        <v>41422</v>
      </c>
      <c r="AB109" s="79" t="s">
        <v>1323</v>
      </c>
      <c r="AC109" s="23">
        <v>41618</v>
      </c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9"/>
      <c r="AP109" s="9"/>
      <c r="AQ109" s="9"/>
      <c r="AR109" s="9"/>
      <c r="AS109" s="9"/>
      <c r="AT109" s="9"/>
      <c r="AU109" s="9"/>
      <c r="AV109" s="9"/>
    </row>
    <row r="110" spans="1:48" s="1" customFormat="1" ht="12.75">
      <c r="A110" s="12">
        <v>108</v>
      </c>
      <c r="B110" s="64" t="s">
        <v>23</v>
      </c>
      <c r="C110" s="64" t="s">
        <v>79</v>
      </c>
      <c r="D110" s="66">
        <v>43193</v>
      </c>
      <c r="E110" s="279">
        <v>5465</v>
      </c>
      <c r="F110" s="177" t="s">
        <v>1324</v>
      </c>
      <c r="G110" s="41"/>
      <c r="H110" s="4">
        <v>39.71</v>
      </c>
      <c r="I110" s="4"/>
      <c r="J110" s="4">
        <v>228</v>
      </c>
      <c r="K110" s="4"/>
      <c r="L110" s="4">
        <v>113830</v>
      </c>
      <c r="M110" s="292">
        <v>113830</v>
      </c>
      <c r="N110" s="275" t="s">
        <v>102</v>
      </c>
      <c r="O110" s="15">
        <v>0</v>
      </c>
      <c r="P110" s="64" t="s">
        <v>636</v>
      </c>
      <c r="Q110" s="93">
        <v>0</v>
      </c>
      <c r="R110" s="46" t="s">
        <v>1325</v>
      </c>
      <c r="S110" s="48" t="s">
        <v>1326</v>
      </c>
      <c r="T110" s="56">
        <v>23</v>
      </c>
      <c r="U110" s="48" t="s">
        <v>1327</v>
      </c>
      <c r="V110" s="44">
        <v>639</v>
      </c>
      <c r="W110" s="9"/>
      <c r="X110" s="9"/>
      <c r="Y110" s="9"/>
      <c r="Z110" s="58"/>
      <c r="AA110" s="174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9"/>
      <c r="AP110" s="9"/>
      <c r="AQ110" s="9"/>
      <c r="AR110" s="9"/>
      <c r="AS110" s="9"/>
      <c r="AT110" s="9"/>
      <c r="AU110" s="9"/>
      <c r="AV110" s="9"/>
    </row>
    <row r="111" spans="1:48" s="1" customFormat="1" ht="12.75">
      <c r="A111" s="12">
        <v>109</v>
      </c>
      <c r="B111" s="64" t="s">
        <v>52</v>
      </c>
      <c r="C111" s="64" t="s">
        <v>1328</v>
      </c>
      <c r="D111" s="66">
        <v>43193</v>
      </c>
      <c r="E111" s="279">
        <v>5868</v>
      </c>
      <c r="F111" s="177" t="s">
        <v>1329</v>
      </c>
      <c r="G111" s="41"/>
      <c r="H111" s="4">
        <v>65.07</v>
      </c>
      <c r="I111" s="4"/>
      <c r="J111" s="4"/>
      <c r="K111" s="4"/>
      <c r="L111" s="4">
        <v>20985196</v>
      </c>
      <c r="M111" s="292">
        <v>181381</v>
      </c>
      <c r="N111" s="275" t="s">
        <v>102</v>
      </c>
      <c r="O111" s="15">
        <v>0</v>
      </c>
      <c r="P111" s="64" t="s">
        <v>636</v>
      </c>
      <c r="Q111" s="93">
        <v>0</v>
      </c>
      <c r="R111" s="46" t="s">
        <v>1330</v>
      </c>
      <c r="S111" s="48" t="s">
        <v>1331</v>
      </c>
      <c r="T111" s="56">
        <v>23</v>
      </c>
      <c r="U111" s="48" t="s">
        <v>1332</v>
      </c>
      <c r="V111" s="44">
        <v>5121</v>
      </c>
      <c r="W111" s="9"/>
      <c r="X111" s="9"/>
      <c r="Y111" s="9"/>
      <c r="Z111" s="58" t="s">
        <v>106</v>
      </c>
      <c r="AA111" s="174">
        <v>25331</v>
      </c>
      <c r="AB111" s="79" t="s">
        <v>103</v>
      </c>
      <c r="AC111" s="23">
        <v>27509</v>
      </c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9"/>
      <c r="AP111" s="9"/>
      <c r="AQ111" s="9"/>
      <c r="AR111" s="9"/>
      <c r="AS111" s="9"/>
      <c r="AT111" s="9"/>
      <c r="AU111" s="9"/>
      <c r="AV111" s="9"/>
    </row>
    <row r="112" spans="1:48" s="1" customFormat="1" ht="12.75">
      <c r="A112" s="12">
        <v>110</v>
      </c>
      <c r="B112" s="64" t="s">
        <v>107</v>
      </c>
      <c r="C112" s="64" t="s">
        <v>54</v>
      </c>
      <c r="D112" s="66">
        <v>43193</v>
      </c>
      <c r="E112" s="279">
        <v>257</v>
      </c>
      <c r="F112" s="177" t="s">
        <v>1333</v>
      </c>
      <c r="G112" s="41"/>
      <c r="H112" s="4">
        <v>145.21</v>
      </c>
      <c r="I112" s="4"/>
      <c r="J112" s="4">
        <v>500</v>
      </c>
      <c r="K112" s="4"/>
      <c r="L112" s="4">
        <v>6478633</v>
      </c>
      <c r="M112" s="292">
        <v>190563</v>
      </c>
      <c r="N112" s="275" t="s">
        <v>745</v>
      </c>
      <c r="O112" s="15">
        <v>0</v>
      </c>
      <c r="P112" s="64" t="s">
        <v>554</v>
      </c>
      <c r="Q112" s="93">
        <v>0</v>
      </c>
      <c r="R112" s="46" t="s">
        <v>1334</v>
      </c>
      <c r="S112" s="48" t="s">
        <v>1335</v>
      </c>
      <c r="T112" s="56">
        <v>6</v>
      </c>
      <c r="U112" s="48" t="s">
        <v>557</v>
      </c>
      <c r="V112" s="44">
        <v>202</v>
      </c>
      <c r="W112" s="9"/>
      <c r="X112" s="9"/>
      <c r="Y112" s="9"/>
      <c r="Z112" s="58" t="s">
        <v>1336</v>
      </c>
      <c r="AA112" s="174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9"/>
      <c r="AP112" s="9"/>
      <c r="AQ112" s="9"/>
      <c r="AR112" s="9"/>
      <c r="AS112" s="9"/>
      <c r="AT112" s="9"/>
      <c r="AU112" s="9"/>
      <c r="AV112" s="9"/>
    </row>
    <row r="113" spans="1:48" s="1" customFormat="1" ht="12.75">
      <c r="A113" s="12">
        <v>111</v>
      </c>
      <c r="B113" s="64" t="s">
        <v>107</v>
      </c>
      <c r="C113" s="64" t="s">
        <v>43</v>
      </c>
      <c r="D113" s="66">
        <v>43196</v>
      </c>
      <c r="E113" s="279">
        <v>5635</v>
      </c>
      <c r="F113" s="177" t="s">
        <v>1337</v>
      </c>
      <c r="G113" s="41" t="s">
        <v>111</v>
      </c>
      <c r="H113" s="4">
        <v>21400.46</v>
      </c>
      <c r="I113" s="4"/>
      <c r="J113" s="4">
        <v>4474.39</v>
      </c>
      <c r="K113" s="4"/>
      <c r="L113" s="4">
        <v>85525424</v>
      </c>
      <c r="M113" s="292">
        <v>777167</v>
      </c>
      <c r="N113" s="275" t="s">
        <v>102</v>
      </c>
      <c r="O113" s="15">
        <v>0</v>
      </c>
      <c r="P113" s="64" t="s">
        <v>1338</v>
      </c>
      <c r="Q113" s="93">
        <v>0</v>
      </c>
      <c r="R113" s="46" t="s">
        <v>1339</v>
      </c>
      <c r="S113" s="48" t="s">
        <v>1340</v>
      </c>
      <c r="T113" s="56">
        <v>19</v>
      </c>
      <c r="U113" s="48" t="s">
        <v>612</v>
      </c>
      <c r="V113" s="44" t="s">
        <v>1341</v>
      </c>
      <c r="W113" s="9"/>
      <c r="X113" s="9"/>
      <c r="Y113" s="9"/>
      <c r="Z113" s="58" t="s">
        <v>1342</v>
      </c>
      <c r="AA113" s="174">
        <v>42536</v>
      </c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9"/>
      <c r="AP113" s="9"/>
      <c r="AQ113" s="9"/>
      <c r="AR113" s="9"/>
      <c r="AS113" s="9"/>
      <c r="AT113" s="9"/>
      <c r="AU113" s="9"/>
      <c r="AV113" s="9"/>
    </row>
    <row r="114" spans="1:48" s="1" customFormat="1" ht="12.75">
      <c r="A114" s="12">
        <v>112</v>
      </c>
      <c r="B114" s="64" t="s">
        <v>52</v>
      </c>
      <c r="C114" s="64" t="s">
        <v>634</v>
      </c>
      <c r="D114" s="66">
        <v>43196</v>
      </c>
      <c r="E114" s="279">
        <v>5643</v>
      </c>
      <c r="F114" s="177" t="s">
        <v>1343</v>
      </c>
      <c r="G114" s="41"/>
      <c r="H114" s="4">
        <v>7.98</v>
      </c>
      <c r="I114" s="4"/>
      <c r="J114" s="4"/>
      <c r="K114" s="4"/>
      <c r="L114" s="4">
        <v>1349337</v>
      </c>
      <c r="M114" s="292">
        <v>18387</v>
      </c>
      <c r="N114" s="275" t="s">
        <v>102</v>
      </c>
      <c r="O114" s="15">
        <v>2</v>
      </c>
      <c r="P114" s="64" t="s">
        <v>636</v>
      </c>
      <c r="Q114" s="93">
        <v>0</v>
      </c>
      <c r="R114" s="46" t="s">
        <v>1344</v>
      </c>
      <c r="S114" s="48" t="s">
        <v>1345</v>
      </c>
      <c r="T114" s="56">
        <v>18</v>
      </c>
      <c r="U114" s="48" t="s">
        <v>515</v>
      </c>
      <c r="V114" s="44">
        <v>3713</v>
      </c>
      <c r="W114" s="9"/>
      <c r="X114" s="9"/>
      <c r="Y114" s="9"/>
      <c r="Z114" s="58" t="s">
        <v>1346</v>
      </c>
      <c r="AA114" s="174">
        <v>22207</v>
      </c>
      <c r="AB114" s="79" t="s">
        <v>103</v>
      </c>
      <c r="AC114" s="23">
        <v>22515</v>
      </c>
      <c r="AD114" s="79" t="s">
        <v>1347</v>
      </c>
      <c r="AE114" s="23">
        <v>24054</v>
      </c>
      <c r="AF114" s="17"/>
      <c r="AG114" s="17"/>
      <c r="AH114" s="17"/>
      <c r="AI114" s="17"/>
      <c r="AJ114" s="17"/>
      <c r="AK114" s="17"/>
      <c r="AL114" s="17"/>
      <c r="AM114" s="17"/>
      <c r="AN114" s="17"/>
      <c r="AO114" s="9"/>
      <c r="AP114" s="9"/>
      <c r="AQ114" s="9"/>
      <c r="AR114" s="9"/>
      <c r="AS114" s="9"/>
      <c r="AT114" s="9"/>
      <c r="AU114" s="9"/>
      <c r="AV114" s="9"/>
    </row>
    <row r="115" spans="1:48" s="1" customFormat="1" ht="12.75">
      <c r="A115" s="12">
        <v>113</v>
      </c>
      <c r="B115" s="64" t="s">
        <v>52</v>
      </c>
      <c r="C115" s="64" t="s">
        <v>44</v>
      </c>
      <c r="D115" s="66">
        <v>43196</v>
      </c>
      <c r="E115" s="279">
        <v>17</v>
      </c>
      <c r="F115" s="177" t="s">
        <v>209</v>
      </c>
      <c r="G115" s="41"/>
      <c r="H115" s="4">
        <v>0</v>
      </c>
      <c r="I115" s="4"/>
      <c r="J115" s="4"/>
      <c r="K115" s="4"/>
      <c r="L115" s="4">
        <v>3110000</v>
      </c>
      <c r="M115" s="292">
        <v>31100</v>
      </c>
      <c r="N115" s="275" t="s">
        <v>562</v>
      </c>
      <c r="O115" s="15">
        <v>2</v>
      </c>
      <c r="P115" s="64" t="s">
        <v>586</v>
      </c>
      <c r="Q115" s="93">
        <v>0</v>
      </c>
      <c r="R115" s="46" t="s">
        <v>1272</v>
      </c>
      <c r="S115" s="48" t="s">
        <v>1348</v>
      </c>
      <c r="T115" s="129">
        <v>10</v>
      </c>
      <c r="U115" s="48" t="s">
        <v>155</v>
      </c>
      <c r="V115" s="44" t="s">
        <v>1271</v>
      </c>
      <c r="W115" s="9"/>
      <c r="X115" s="9"/>
      <c r="Y115" s="9"/>
      <c r="Z115" s="58" t="s">
        <v>1275</v>
      </c>
      <c r="AA115" s="174">
        <v>42528</v>
      </c>
      <c r="AB115" s="79" t="s">
        <v>1276</v>
      </c>
      <c r="AC115" s="23">
        <v>42704</v>
      </c>
      <c r="AD115" s="79" t="s">
        <v>1277</v>
      </c>
      <c r="AE115" s="23">
        <v>42817</v>
      </c>
      <c r="AF115" s="17"/>
      <c r="AG115" s="17"/>
      <c r="AH115" s="17"/>
      <c r="AI115" s="17"/>
      <c r="AJ115" s="17"/>
      <c r="AK115" s="17"/>
      <c r="AL115" s="17"/>
      <c r="AM115" s="17"/>
      <c r="AN115" s="17"/>
      <c r="AO115" s="9"/>
      <c r="AP115" s="9"/>
      <c r="AQ115" s="9"/>
      <c r="AR115" s="9"/>
      <c r="AS115" s="9"/>
      <c r="AT115" s="9"/>
      <c r="AU115" s="9"/>
      <c r="AV115" s="9"/>
    </row>
    <row r="116" spans="1:48" s="1" customFormat="1" ht="12.75">
      <c r="A116" s="12">
        <v>114</v>
      </c>
      <c r="B116" s="64" t="s">
        <v>23</v>
      </c>
      <c r="C116" s="64" t="s">
        <v>110</v>
      </c>
      <c r="D116" s="66">
        <v>43196</v>
      </c>
      <c r="E116" s="279">
        <v>5416</v>
      </c>
      <c r="F116" s="177" t="s">
        <v>1349</v>
      </c>
      <c r="G116" s="41"/>
      <c r="H116" s="4">
        <v>267.48</v>
      </c>
      <c r="I116" s="4"/>
      <c r="J116" s="4">
        <v>468</v>
      </c>
      <c r="K116" s="4"/>
      <c r="L116" s="4">
        <v>46814350</v>
      </c>
      <c r="M116" s="292">
        <v>702215</v>
      </c>
      <c r="N116" s="275" t="s">
        <v>102</v>
      </c>
      <c r="O116" s="15">
        <v>2</v>
      </c>
      <c r="P116" s="64" t="s">
        <v>636</v>
      </c>
      <c r="Q116" s="93">
        <v>0</v>
      </c>
      <c r="R116" s="46" t="s">
        <v>1350</v>
      </c>
      <c r="S116" s="48" t="s">
        <v>1351</v>
      </c>
      <c r="T116" s="56">
        <v>14</v>
      </c>
      <c r="U116" s="48" t="s">
        <v>1352</v>
      </c>
      <c r="V116" s="44">
        <v>496</v>
      </c>
      <c r="W116" s="9"/>
      <c r="X116" s="9"/>
      <c r="Y116" s="9"/>
      <c r="Z116" s="58"/>
      <c r="AA116" s="174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9"/>
      <c r="AP116" s="9"/>
      <c r="AQ116" s="9"/>
      <c r="AR116" s="9"/>
      <c r="AS116" s="9"/>
      <c r="AT116" s="9"/>
      <c r="AU116" s="9"/>
      <c r="AV116" s="9"/>
    </row>
    <row r="117" spans="1:48" s="1" customFormat="1" ht="12.75">
      <c r="A117" s="12">
        <v>115</v>
      </c>
      <c r="B117" s="64" t="s">
        <v>23</v>
      </c>
      <c r="C117" s="64" t="s">
        <v>110</v>
      </c>
      <c r="D117" s="66">
        <v>43196</v>
      </c>
      <c r="E117" s="279">
        <v>819</v>
      </c>
      <c r="F117" s="177" t="s">
        <v>273</v>
      </c>
      <c r="G117" s="41"/>
      <c r="H117" s="4">
        <v>202.1</v>
      </c>
      <c r="I117" s="4"/>
      <c r="J117" s="4">
        <v>330</v>
      </c>
      <c r="K117" s="4"/>
      <c r="L117" s="4">
        <v>35187631</v>
      </c>
      <c r="M117" s="292">
        <v>527814</v>
      </c>
      <c r="N117" s="275" t="s">
        <v>1353</v>
      </c>
      <c r="O117" s="15">
        <v>0</v>
      </c>
      <c r="P117" s="64" t="s">
        <v>636</v>
      </c>
      <c r="Q117" s="93">
        <v>0</v>
      </c>
      <c r="R117" s="46" t="s">
        <v>1354</v>
      </c>
      <c r="S117" s="48" t="s">
        <v>1355</v>
      </c>
      <c r="T117" s="56">
        <v>9</v>
      </c>
      <c r="U117" s="48" t="s">
        <v>331</v>
      </c>
      <c r="V117" s="44">
        <v>2015</v>
      </c>
      <c r="W117" s="9"/>
      <c r="X117" s="9"/>
      <c r="Y117" s="9"/>
      <c r="Z117" s="58"/>
      <c r="AA117" s="174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9"/>
      <c r="AP117" s="9"/>
      <c r="AQ117" s="9"/>
      <c r="AR117" s="9"/>
      <c r="AS117" s="9"/>
      <c r="AT117" s="9"/>
      <c r="AU117" s="9"/>
      <c r="AV117" s="9"/>
    </row>
    <row r="118" spans="1:48" s="1" customFormat="1" ht="12.75">
      <c r="A118" s="12">
        <v>116</v>
      </c>
      <c r="B118" s="64" t="s">
        <v>52</v>
      </c>
      <c r="C118" s="64" t="s">
        <v>44</v>
      </c>
      <c r="D118" s="66">
        <v>43196</v>
      </c>
      <c r="E118" s="279">
        <v>6301</v>
      </c>
      <c r="F118" s="177" t="s">
        <v>209</v>
      </c>
      <c r="G118" s="41"/>
      <c r="H118" s="4">
        <v>0</v>
      </c>
      <c r="I118" s="4"/>
      <c r="J118" s="4"/>
      <c r="K118" s="4"/>
      <c r="L118" s="4">
        <v>3788327</v>
      </c>
      <c r="M118" s="292">
        <v>37883</v>
      </c>
      <c r="N118" s="275" t="s">
        <v>529</v>
      </c>
      <c r="O118" s="15">
        <v>0</v>
      </c>
      <c r="P118" s="64" t="s">
        <v>542</v>
      </c>
      <c r="Q118" s="93">
        <v>0</v>
      </c>
      <c r="R118" s="46" t="s">
        <v>1356</v>
      </c>
      <c r="S118" s="48" t="s">
        <v>1357</v>
      </c>
      <c r="T118" s="56">
        <v>36</v>
      </c>
      <c r="U118" s="48" t="s">
        <v>125</v>
      </c>
      <c r="V118" s="44" t="s">
        <v>1358</v>
      </c>
      <c r="W118" s="9"/>
      <c r="X118" s="9"/>
      <c r="Y118" s="9"/>
      <c r="Z118" s="58" t="s">
        <v>1359</v>
      </c>
      <c r="AA118" s="174">
        <v>41353</v>
      </c>
      <c r="AB118" s="79" t="s">
        <v>1360</v>
      </c>
      <c r="AC118" s="23">
        <v>42389</v>
      </c>
      <c r="AD118" s="79" t="s">
        <v>1361</v>
      </c>
      <c r="AE118" s="23">
        <v>41547</v>
      </c>
      <c r="AF118" s="79" t="s">
        <v>1362</v>
      </c>
      <c r="AG118" s="23">
        <v>42194</v>
      </c>
      <c r="AH118" s="17"/>
      <c r="AI118" s="17"/>
      <c r="AJ118" s="17"/>
      <c r="AK118" s="17"/>
      <c r="AL118" s="17"/>
      <c r="AM118" s="17"/>
      <c r="AN118" s="17"/>
      <c r="AO118" s="9"/>
      <c r="AP118" s="9"/>
      <c r="AQ118" s="9"/>
      <c r="AR118" s="9"/>
      <c r="AS118" s="9"/>
      <c r="AT118" s="9"/>
      <c r="AU118" s="9"/>
      <c r="AV118" s="9"/>
    </row>
    <row r="119" spans="1:48" s="1" customFormat="1" ht="12.75">
      <c r="A119" s="12">
        <v>117</v>
      </c>
      <c r="B119" s="64" t="s">
        <v>23</v>
      </c>
      <c r="C119" s="64" t="s">
        <v>79</v>
      </c>
      <c r="D119" s="66">
        <v>43196</v>
      </c>
      <c r="E119" s="279">
        <v>2458</v>
      </c>
      <c r="F119" s="177" t="s">
        <v>1363</v>
      </c>
      <c r="G119" s="41"/>
      <c r="H119" s="4">
        <v>32.48</v>
      </c>
      <c r="I119" s="4"/>
      <c r="J119" s="4">
        <v>195</v>
      </c>
      <c r="K119" s="4"/>
      <c r="L119" s="4">
        <v>5609913</v>
      </c>
      <c r="M119" s="292">
        <v>84149</v>
      </c>
      <c r="N119" s="275" t="s">
        <v>102</v>
      </c>
      <c r="O119" s="15">
        <v>0</v>
      </c>
      <c r="P119" s="64" t="s">
        <v>636</v>
      </c>
      <c r="Q119" s="93">
        <v>0</v>
      </c>
      <c r="R119" s="46" t="s">
        <v>1364</v>
      </c>
      <c r="S119" s="48" t="s">
        <v>1365</v>
      </c>
      <c r="T119" s="56">
        <v>2</v>
      </c>
      <c r="U119" s="48" t="s">
        <v>134</v>
      </c>
      <c r="V119" s="44">
        <v>4784</v>
      </c>
      <c r="W119" s="9"/>
      <c r="X119" s="9"/>
      <c r="Y119" s="9"/>
      <c r="Z119" s="58"/>
      <c r="AA119" s="174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9"/>
      <c r="AP119" s="9"/>
      <c r="AQ119" s="9"/>
      <c r="AR119" s="9"/>
      <c r="AS119" s="9"/>
      <c r="AT119" s="9"/>
      <c r="AU119" s="9"/>
      <c r="AV119" s="9"/>
    </row>
    <row r="120" spans="1:48" s="1" customFormat="1" ht="12.75">
      <c r="A120" s="12">
        <v>118</v>
      </c>
      <c r="B120" s="64" t="s">
        <v>23</v>
      </c>
      <c r="C120" s="64" t="s">
        <v>110</v>
      </c>
      <c r="D120" s="66">
        <v>43196</v>
      </c>
      <c r="E120" s="279">
        <v>1264</v>
      </c>
      <c r="F120" s="177" t="s">
        <v>206</v>
      </c>
      <c r="G120" s="41"/>
      <c r="H120" s="4">
        <v>99.4</v>
      </c>
      <c r="I120" s="4"/>
      <c r="J120" s="4">
        <v>559.7</v>
      </c>
      <c r="K120" s="4"/>
      <c r="L120" s="4">
        <v>12359694</v>
      </c>
      <c r="M120" s="292">
        <v>185395</v>
      </c>
      <c r="N120" s="275" t="s">
        <v>102</v>
      </c>
      <c r="O120" s="15">
        <v>0</v>
      </c>
      <c r="P120" s="64" t="s">
        <v>636</v>
      </c>
      <c r="Q120" s="93">
        <v>0</v>
      </c>
      <c r="R120" s="46" t="s">
        <v>1366</v>
      </c>
      <c r="S120" s="48" t="s">
        <v>1367</v>
      </c>
      <c r="T120" s="56">
        <v>3</v>
      </c>
      <c r="U120" s="48" t="s">
        <v>539</v>
      </c>
      <c r="V120" s="44">
        <v>981</v>
      </c>
      <c r="W120" s="9"/>
      <c r="X120" s="9"/>
      <c r="Y120" s="9"/>
      <c r="Z120" s="58"/>
      <c r="AA120" s="174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9"/>
      <c r="AP120" s="9"/>
      <c r="AQ120" s="9"/>
      <c r="AR120" s="9"/>
      <c r="AS120" s="9"/>
      <c r="AT120" s="9"/>
      <c r="AU120" s="9"/>
      <c r="AV120" s="9"/>
    </row>
    <row r="121" spans="1:48" s="1" customFormat="1" ht="12.75">
      <c r="A121" s="12">
        <v>119</v>
      </c>
      <c r="B121" s="64" t="s">
        <v>52</v>
      </c>
      <c r="C121" s="64" t="s">
        <v>634</v>
      </c>
      <c r="D121" s="66">
        <v>43196</v>
      </c>
      <c r="E121" s="279">
        <v>1210</v>
      </c>
      <c r="F121" s="177" t="s">
        <v>1368</v>
      </c>
      <c r="G121" s="41"/>
      <c r="H121" s="4">
        <v>98.4</v>
      </c>
      <c r="I121" s="4"/>
      <c r="J121" s="4"/>
      <c r="K121" s="4"/>
      <c r="L121" s="4">
        <v>16995550</v>
      </c>
      <c r="M121" s="292">
        <v>254933</v>
      </c>
      <c r="N121" s="275" t="s">
        <v>745</v>
      </c>
      <c r="O121" s="15">
        <v>0</v>
      </c>
      <c r="P121" s="64" t="s">
        <v>670</v>
      </c>
      <c r="Q121" s="93">
        <v>0</v>
      </c>
      <c r="R121" s="46" t="s">
        <v>1369</v>
      </c>
      <c r="S121" s="48" t="s">
        <v>1370</v>
      </c>
      <c r="T121" s="56">
        <v>10</v>
      </c>
      <c r="U121" s="48" t="s">
        <v>130</v>
      </c>
      <c r="V121" s="44">
        <v>1738</v>
      </c>
      <c r="W121" s="9"/>
      <c r="X121" s="9"/>
      <c r="Y121" s="9"/>
      <c r="Z121" s="58" t="s">
        <v>1371</v>
      </c>
      <c r="AA121" s="174">
        <v>14596</v>
      </c>
      <c r="AB121" s="79" t="s">
        <v>1372</v>
      </c>
      <c r="AC121" s="23">
        <v>42745</v>
      </c>
      <c r="AD121" s="79" t="s">
        <v>105</v>
      </c>
      <c r="AE121" s="23">
        <v>14516</v>
      </c>
      <c r="AF121" s="79" t="s">
        <v>1373</v>
      </c>
      <c r="AG121" s="23">
        <v>42745</v>
      </c>
      <c r="AH121" s="17"/>
      <c r="AI121" s="17"/>
      <c r="AJ121" s="17"/>
      <c r="AK121" s="17"/>
      <c r="AL121" s="17"/>
      <c r="AM121" s="17"/>
      <c r="AN121" s="17"/>
      <c r="AO121" s="9"/>
      <c r="AP121" s="9"/>
      <c r="AQ121" s="9"/>
      <c r="AR121" s="9"/>
      <c r="AS121" s="9"/>
      <c r="AT121" s="9"/>
      <c r="AU121" s="9"/>
      <c r="AV121" s="9"/>
    </row>
    <row r="122" spans="1:48" s="1" customFormat="1" ht="12.75">
      <c r="A122" s="12">
        <v>120</v>
      </c>
      <c r="B122" s="64" t="s">
        <v>52</v>
      </c>
      <c r="C122" s="64" t="s">
        <v>634</v>
      </c>
      <c r="D122" s="66">
        <v>43196</v>
      </c>
      <c r="E122" s="279">
        <v>33</v>
      </c>
      <c r="F122" s="177" t="s">
        <v>785</v>
      </c>
      <c r="G122" s="41"/>
      <c r="H122" s="4">
        <v>13.75</v>
      </c>
      <c r="I122" s="4"/>
      <c r="J122" s="4">
        <v>17055.68</v>
      </c>
      <c r="K122" s="4"/>
      <c r="L122" s="4">
        <v>25000000</v>
      </c>
      <c r="M122" s="292">
        <v>393310</v>
      </c>
      <c r="N122" s="275" t="s">
        <v>912</v>
      </c>
      <c r="O122" s="15">
        <v>0</v>
      </c>
      <c r="P122" s="64" t="s">
        <v>867</v>
      </c>
      <c r="Q122" s="93">
        <v>0</v>
      </c>
      <c r="R122" s="46" t="s">
        <v>174</v>
      </c>
      <c r="S122" s="48" t="s">
        <v>1374</v>
      </c>
      <c r="T122" s="56">
        <v>8</v>
      </c>
      <c r="U122" s="48" t="s">
        <v>762</v>
      </c>
      <c r="V122" s="44" t="s">
        <v>1375</v>
      </c>
      <c r="W122" s="9"/>
      <c r="X122" s="9"/>
      <c r="Y122" s="9"/>
      <c r="Z122" s="58" t="s">
        <v>1125</v>
      </c>
      <c r="AA122" s="174">
        <v>40926</v>
      </c>
      <c r="AB122" s="79" t="s">
        <v>1376</v>
      </c>
      <c r="AC122" s="79" t="s">
        <v>1377</v>
      </c>
      <c r="AD122" s="79" t="s">
        <v>1378</v>
      </c>
      <c r="AE122" s="23">
        <v>41523</v>
      </c>
      <c r="AF122" s="17"/>
      <c r="AG122" s="17"/>
      <c r="AH122" s="17"/>
      <c r="AI122" s="17"/>
      <c r="AJ122" s="17"/>
      <c r="AK122" s="17"/>
      <c r="AL122" s="17"/>
      <c r="AM122" s="17"/>
      <c r="AN122" s="17"/>
      <c r="AO122" s="9"/>
      <c r="AP122" s="9"/>
      <c r="AQ122" s="9"/>
      <c r="AR122" s="9"/>
      <c r="AS122" s="9"/>
      <c r="AT122" s="9"/>
      <c r="AU122" s="9"/>
      <c r="AV122" s="9"/>
    </row>
    <row r="123" spans="1:48" s="1" customFormat="1" ht="12.75">
      <c r="A123" s="30">
        <v>121</v>
      </c>
      <c r="B123" s="88" t="s">
        <v>107</v>
      </c>
      <c r="C123" s="64" t="s">
        <v>43</v>
      </c>
      <c r="D123" s="31">
        <v>43199</v>
      </c>
      <c r="E123" s="293">
        <v>1219</v>
      </c>
      <c r="F123" s="126" t="s">
        <v>1379</v>
      </c>
      <c r="G123" s="41"/>
      <c r="H123" s="32">
        <v>20144.5</v>
      </c>
      <c r="I123" s="4"/>
      <c r="J123" s="32">
        <v>4277.52</v>
      </c>
      <c r="K123" s="4"/>
      <c r="L123" s="32">
        <v>105379059</v>
      </c>
      <c r="M123" s="32">
        <v>601706</v>
      </c>
      <c r="N123" s="65" t="s">
        <v>102</v>
      </c>
      <c r="O123" s="94">
        <v>7</v>
      </c>
      <c r="P123" s="313" t="s">
        <v>1380</v>
      </c>
      <c r="Q123" s="94">
        <v>0</v>
      </c>
      <c r="R123" s="105" t="s">
        <v>1041</v>
      </c>
      <c r="S123" s="89" t="s">
        <v>1042</v>
      </c>
      <c r="T123" s="56">
        <v>9</v>
      </c>
      <c r="U123" s="91" t="s">
        <v>1381</v>
      </c>
      <c r="V123" s="78" t="s">
        <v>1382</v>
      </c>
      <c r="W123" s="9"/>
      <c r="X123" s="9"/>
      <c r="Y123" s="9"/>
      <c r="Z123" s="55" t="s">
        <v>1383</v>
      </c>
      <c r="AA123" s="174">
        <v>42338</v>
      </c>
      <c r="AB123" s="79"/>
      <c r="AC123" s="23"/>
      <c r="AD123" s="79"/>
      <c r="AE123" s="23"/>
      <c r="AF123" s="79"/>
      <c r="AG123" s="23"/>
      <c r="AH123" s="79"/>
      <c r="AI123" s="79"/>
      <c r="AJ123" s="17"/>
      <c r="AK123" s="17"/>
      <c r="AL123" s="17"/>
      <c r="AM123" s="17"/>
      <c r="AN123" s="17"/>
      <c r="AO123" s="9"/>
      <c r="AP123" s="9"/>
      <c r="AQ123" s="9"/>
      <c r="AR123" s="9"/>
      <c r="AS123" s="9"/>
      <c r="AT123" s="9"/>
      <c r="AU123" s="9"/>
      <c r="AV123" s="9"/>
    </row>
    <row r="124" spans="1:48" s="20" customFormat="1" ht="12.75">
      <c r="A124" s="18">
        <v>122</v>
      </c>
      <c r="B124" s="41" t="s">
        <v>50</v>
      </c>
      <c r="C124" s="41" t="s">
        <v>634</v>
      </c>
      <c r="D124" s="3">
        <v>43199</v>
      </c>
      <c r="E124" s="291">
        <v>1225</v>
      </c>
      <c r="F124" s="70" t="s">
        <v>206</v>
      </c>
      <c r="G124" s="41"/>
      <c r="H124" s="4">
        <v>133.52</v>
      </c>
      <c r="I124" s="4"/>
      <c r="J124" s="4">
        <v>373.1</v>
      </c>
      <c r="K124" s="2"/>
      <c r="L124" s="4">
        <v>49114501</v>
      </c>
      <c r="M124" s="4">
        <v>425126</v>
      </c>
      <c r="N124" s="42" t="s">
        <v>102</v>
      </c>
      <c r="O124" s="15">
        <v>2</v>
      </c>
      <c r="P124" s="64" t="s">
        <v>554</v>
      </c>
      <c r="Q124" s="15">
        <v>0</v>
      </c>
      <c r="R124" s="43" t="s">
        <v>1384</v>
      </c>
      <c r="S124" s="42" t="s">
        <v>1385</v>
      </c>
      <c r="T124" s="56">
        <v>9</v>
      </c>
      <c r="U124" s="43" t="s">
        <v>1392</v>
      </c>
      <c r="V124" s="44">
        <v>2145</v>
      </c>
      <c r="W124" s="6"/>
      <c r="X124" s="17"/>
      <c r="Y124" s="17"/>
      <c r="Z124" s="55">
        <v>24753</v>
      </c>
      <c r="AA124" s="174">
        <v>18506</v>
      </c>
      <c r="AB124" s="79" t="s">
        <v>103</v>
      </c>
      <c r="AC124" s="23">
        <v>18588</v>
      </c>
      <c r="AD124" s="79" t="s">
        <v>1386</v>
      </c>
      <c r="AE124" s="23">
        <v>18736</v>
      </c>
      <c r="AF124" s="79" t="s">
        <v>105</v>
      </c>
      <c r="AG124" s="23">
        <v>18935</v>
      </c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</row>
    <row r="125" spans="1:48" s="20" customFormat="1" ht="12.75">
      <c r="A125" s="18">
        <v>123</v>
      </c>
      <c r="B125" s="41" t="s">
        <v>50</v>
      </c>
      <c r="C125" s="41" t="s">
        <v>43</v>
      </c>
      <c r="D125" s="3">
        <v>43199</v>
      </c>
      <c r="E125" s="291">
        <v>3932</v>
      </c>
      <c r="F125" s="70" t="s">
        <v>1387</v>
      </c>
      <c r="G125" s="41" t="s">
        <v>111</v>
      </c>
      <c r="H125" s="4">
        <v>15958.72</v>
      </c>
      <c r="I125" s="4"/>
      <c r="J125" s="4">
        <v>2562.18</v>
      </c>
      <c r="K125" s="2"/>
      <c r="L125" s="4">
        <v>3877138735</v>
      </c>
      <c r="M125" s="4">
        <v>37799726</v>
      </c>
      <c r="N125" s="42" t="s">
        <v>1388</v>
      </c>
      <c r="O125" s="15">
        <v>16</v>
      </c>
      <c r="P125" s="64" t="s">
        <v>1389</v>
      </c>
      <c r="Q125" s="15"/>
      <c r="R125" s="43" t="s">
        <v>1390</v>
      </c>
      <c r="S125" s="42" t="s">
        <v>1391</v>
      </c>
      <c r="T125" s="56">
        <v>16</v>
      </c>
      <c r="U125" s="43" t="s">
        <v>1393</v>
      </c>
      <c r="V125" s="44" t="s">
        <v>1394</v>
      </c>
      <c r="W125" s="6"/>
      <c r="X125" s="17"/>
      <c r="Y125" s="17"/>
      <c r="Z125" s="55"/>
      <c r="AA125" s="174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</row>
    <row r="126" spans="1:48" ht="12.75">
      <c r="A126" s="14">
        <v>124</v>
      </c>
      <c r="B126" s="56" t="s">
        <v>52</v>
      </c>
      <c r="C126" s="56" t="s">
        <v>634</v>
      </c>
      <c r="D126" s="8">
        <v>43201</v>
      </c>
      <c r="E126" s="320">
        <v>6254</v>
      </c>
      <c r="F126" s="177" t="s">
        <v>206</v>
      </c>
      <c r="G126" s="320"/>
      <c r="H126" s="11">
        <v>74.59</v>
      </c>
      <c r="I126" s="9"/>
      <c r="J126" s="11">
        <v>138.35</v>
      </c>
      <c r="K126" s="9"/>
      <c r="L126" s="11">
        <v>10959206</v>
      </c>
      <c r="M126" s="11">
        <v>160638</v>
      </c>
      <c r="N126" s="54" t="s">
        <v>102</v>
      </c>
      <c r="O126" s="320">
        <v>2</v>
      </c>
      <c r="P126" s="311" t="s">
        <v>636</v>
      </c>
      <c r="Q126" s="320">
        <v>0</v>
      </c>
      <c r="R126" s="54" t="s">
        <v>1395</v>
      </c>
      <c r="S126" s="74" t="s">
        <v>894</v>
      </c>
      <c r="T126" s="56">
        <v>26</v>
      </c>
      <c r="U126" s="75" t="s">
        <v>1396</v>
      </c>
      <c r="V126" s="55">
        <v>4170</v>
      </c>
      <c r="W126" s="9"/>
      <c r="X126" s="9"/>
      <c r="Y126" s="9"/>
      <c r="Z126" s="55" t="s">
        <v>1397</v>
      </c>
      <c r="AA126" s="174">
        <v>32141</v>
      </c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9"/>
      <c r="AP126" s="9"/>
      <c r="AQ126" s="9"/>
      <c r="AR126" s="9"/>
      <c r="AS126" s="9"/>
      <c r="AT126" s="9"/>
      <c r="AU126" s="9"/>
      <c r="AV126" s="9"/>
    </row>
    <row r="127" spans="1:48" ht="12.75">
      <c r="A127" s="14">
        <v>125</v>
      </c>
      <c r="B127" s="56" t="s">
        <v>23</v>
      </c>
      <c r="C127" s="56" t="s">
        <v>240</v>
      </c>
      <c r="D127" s="8">
        <v>43202</v>
      </c>
      <c r="E127" s="323">
        <v>941</v>
      </c>
      <c r="F127" s="177" t="s">
        <v>1278</v>
      </c>
      <c r="G127" s="320"/>
      <c r="H127" s="11">
        <v>116</v>
      </c>
      <c r="I127" s="9"/>
      <c r="J127" s="11">
        <v>70.02</v>
      </c>
      <c r="K127" s="9"/>
      <c r="L127" s="11">
        <v>1143624</v>
      </c>
      <c r="M127" s="11">
        <v>17157</v>
      </c>
      <c r="N127" s="54" t="s">
        <v>102</v>
      </c>
      <c r="O127" s="320">
        <v>0</v>
      </c>
      <c r="P127" s="311" t="s">
        <v>636</v>
      </c>
      <c r="Q127" s="320">
        <v>0</v>
      </c>
      <c r="R127" s="54" t="s">
        <v>1398</v>
      </c>
      <c r="S127" s="74" t="s">
        <v>1399</v>
      </c>
      <c r="T127" s="56">
        <v>11</v>
      </c>
      <c r="U127" s="75" t="s">
        <v>1071</v>
      </c>
      <c r="V127" s="55">
        <v>656</v>
      </c>
      <c r="W127" s="9"/>
      <c r="X127" s="9"/>
      <c r="Y127" s="9"/>
      <c r="Z127" s="323"/>
      <c r="AA127" s="323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9"/>
      <c r="AP127" s="9"/>
      <c r="AQ127" s="9"/>
      <c r="AR127" s="9"/>
      <c r="AS127" s="9"/>
      <c r="AT127" s="9"/>
      <c r="AU127" s="9"/>
      <c r="AV127" s="9"/>
    </row>
    <row r="128" spans="1:48" ht="12.75">
      <c r="A128" s="14">
        <v>126</v>
      </c>
      <c r="B128" s="56" t="s">
        <v>52</v>
      </c>
      <c r="C128" s="56" t="s">
        <v>44</v>
      </c>
      <c r="D128" s="8">
        <v>43207</v>
      </c>
      <c r="E128" s="323">
        <v>651</v>
      </c>
      <c r="F128" s="177" t="s">
        <v>805</v>
      </c>
      <c r="G128" s="320"/>
      <c r="H128" s="11">
        <v>0</v>
      </c>
      <c r="I128" s="9"/>
      <c r="J128" s="11">
        <v>1490.54</v>
      </c>
      <c r="K128" s="9"/>
      <c r="L128" s="11">
        <v>10565912</v>
      </c>
      <c r="M128" s="11">
        <v>105659</v>
      </c>
      <c r="N128" s="54" t="s">
        <v>562</v>
      </c>
      <c r="O128" s="320">
        <v>0</v>
      </c>
      <c r="P128" s="311" t="s">
        <v>586</v>
      </c>
      <c r="Q128" s="320">
        <v>0</v>
      </c>
      <c r="R128" s="54" t="s">
        <v>1400</v>
      </c>
      <c r="S128" s="74" t="s">
        <v>1401</v>
      </c>
      <c r="T128" s="56">
        <v>6</v>
      </c>
      <c r="U128" s="75" t="s">
        <v>923</v>
      </c>
      <c r="V128" s="55">
        <v>384</v>
      </c>
      <c r="W128" s="9"/>
      <c r="X128" s="9"/>
      <c r="Y128" s="9"/>
      <c r="Z128" s="55" t="s">
        <v>1402</v>
      </c>
      <c r="AA128" s="174">
        <v>41732</v>
      </c>
      <c r="AB128" s="79" t="s">
        <v>1119</v>
      </c>
      <c r="AC128" s="23">
        <v>41962</v>
      </c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9"/>
      <c r="AP128" s="9"/>
      <c r="AQ128" s="9"/>
      <c r="AR128" s="9"/>
      <c r="AS128" s="9"/>
      <c r="AT128" s="9"/>
      <c r="AU128" s="9"/>
      <c r="AV128" s="9"/>
    </row>
    <row r="129" spans="1:48" ht="12.75">
      <c r="A129" s="14">
        <v>127</v>
      </c>
      <c r="B129" s="56" t="s">
        <v>23</v>
      </c>
      <c r="C129" s="56" t="s">
        <v>240</v>
      </c>
      <c r="D129" s="8">
        <v>43207</v>
      </c>
      <c r="E129" s="320">
        <v>5671</v>
      </c>
      <c r="F129" s="177" t="s">
        <v>1403</v>
      </c>
      <c r="G129" s="320"/>
      <c r="H129" s="11">
        <v>46.83</v>
      </c>
      <c r="I129" s="9"/>
      <c r="J129" s="11">
        <v>153.65</v>
      </c>
      <c r="K129" s="9"/>
      <c r="L129" s="11">
        <v>8149544</v>
      </c>
      <c r="M129" s="11">
        <v>122243</v>
      </c>
      <c r="N129" s="54" t="s">
        <v>102</v>
      </c>
      <c r="O129" s="320">
        <v>2</v>
      </c>
      <c r="P129" s="311" t="s">
        <v>636</v>
      </c>
      <c r="Q129" s="320">
        <v>0</v>
      </c>
      <c r="R129" s="54" t="s">
        <v>1404</v>
      </c>
      <c r="S129" s="74" t="s">
        <v>1405</v>
      </c>
      <c r="T129" s="56">
        <v>23</v>
      </c>
      <c r="U129" s="75" t="s">
        <v>1406</v>
      </c>
      <c r="V129" s="55">
        <v>5180</v>
      </c>
      <c r="W129" s="9"/>
      <c r="X129" s="9"/>
      <c r="Y129" s="9"/>
      <c r="Z129" s="323"/>
      <c r="AA129" s="323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9"/>
      <c r="AP129" s="9"/>
      <c r="AQ129" s="9"/>
      <c r="AR129" s="9"/>
      <c r="AS129" s="9"/>
      <c r="AT129" s="9"/>
      <c r="AU129" s="9"/>
      <c r="AV129" s="9"/>
    </row>
    <row r="130" spans="1:48" ht="12.75">
      <c r="A130" s="14">
        <v>128</v>
      </c>
      <c r="B130" s="56" t="s">
        <v>50</v>
      </c>
      <c r="C130" s="56" t="s">
        <v>43</v>
      </c>
      <c r="D130" s="8">
        <v>43207</v>
      </c>
      <c r="E130" s="320">
        <v>5156</v>
      </c>
      <c r="F130" s="177" t="s">
        <v>1407</v>
      </c>
      <c r="G130" s="56" t="s">
        <v>111</v>
      </c>
      <c r="H130" s="11">
        <v>7260.97</v>
      </c>
      <c r="I130" s="9"/>
      <c r="J130" s="11">
        <v>2070</v>
      </c>
      <c r="K130" s="9"/>
      <c r="L130" s="11">
        <v>1755140745</v>
      </c>
      <c r="M130" s="11">
        <v>17897473</v>
      </c>
      <c r="N130" s="54" t="s">
        <v>102</v>
      </c>
      <c r="O130" s="320">
        <v>5</v>
      </c>
      <c r="P130" s="311" t="s">
        <v>1408</v>
      </c>
      <c r="Q130" s="320">
        <v>0</v>
      </c>
      <c r="R130" s="54" t="s">
        <v>1409</v>
      </c>
      <c r="S130" s="74" t="s">
        <v>1410</v>
      </c>
      <c r="T130" s="56">
        <v>20</v>
      </c>
      <c r="U130" s="75" t="s">
        <v>132</v>
      </c>
      <c r="V130" s="55" t="s">
        <v>1411</v>
      </c>
      <c r="W130" s="9"/>
      <c r="X130" s="9"/>
      <c r="Y130" s="9"/>
      <c r="Z130" s="323"/>
      <c r="AA130" s="323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9"/>
      <c r="AP130" s="9"/>
      <c r="AQ130" s="9"/>
      <c r="AR130" s="9"/>
      <c r="AS130" s="9"/>
      <c r="AT130" s="9"/>
      <c r="AU130" s="9"/>
      <c r="AV130" s="9"/>
    </row>
    <row r="131" spans="1:48" ht="12.75">
      <c r="A131" s="14">
        <v>129</v>
      </c>
      <c r="B131" s="56" t="s">
        <v>50</v>
      </c>
      <c r="C131" s="56" t="s">
        <v>43</v>
      </c>
      <c r="D131" s="8">
        <v>43208</v>
      </c>
      <c r="E131" s="320">
        <v>6501</v>
      </c>
      <c r="F131" s="177" t="s">
        <v>206</v>
      </c>
      <c r="G131" s="56" t="s">
        <v>111</v>
      </c>
      <c r="H131" s="11">
        <v>20414.81</v>
      </c>
      <c r="I131" s="9"/>
      <c r="J131" s="11">
        <v>5980.13</v>
      </c>
      <c r="K131" s="9"/>
      <c r="L131" s="11">
        <v>5196679982</v>
      </c>
      <c r="M131" s="11">
        <v>53195426</v>
      </c>
      <c r="N131" s="54" t="s">
        <v>1412</v>
      </c>
      <c r="O131" s="56" t="s">
        <v>1558</v>
      </c>
      <c r="P131" s="311" t="s">
        <v>1413</v>
      </c>
      <c r="Q131" s="320">
        <v>0</v>
      </c>
      <c r="R131" s="54" t="s">
        <v>1414</v>
      </c>
      <c r="S131" s="74" t="s">
        <v>1415</v>
      </c>
      <c r="T131" s="56">
        <v>37</v>
      </c>
      <c r="U131" s="75" t="s">
        <v>551</v>
      </c>
      <c r="V131" s="55">
        <v>1100</v>
      </c>
      <c r="W131" s="9"/>
      <c r="X131" s="9"/>
      <c r="Y131" s="9"/>
      <c r="Z131" s="323"/>
      <c r="AA131" s="323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9"/>
      <c r="AP131" s="9"/>
      <c r="AQ131" s="9"/>
      <c r="AR131" s="9"/>
      <c r="AS131" s="9"/>
      <c r="AT131" s="9"/>
      <c r="AU131" s="9"/>
      <c r="AV131" s="9"/>
    </row>
    <row r="132" spans="1:48" ht="12.75">
      <c r="A132" s="14">
        <v>130</v>
      </c>
      <c r="B132" s="56" t="s">
        <v>107</v>
      </c>
      <c r="C132" s="56" t="s">
        <v>43</v>
      </c>
      <c r="D132" s="8">
        <v>43210</v>
      </c>
      <c r="E132" s="320">
        <v>1264</v>
      </c>
      <c r="F132" s="177" t="s">
        <v>751</v>
      </c>
      <c r="G132" s="56" t="s">
        <v>111</v>
      </c>
      <c r="H132" s="11">
        <v>5811.98</v>
      </c>
      <c r="I132" s="9"/>
      <c r="J132" s="11">
        <v>1937.77</v>
      </c>
      <c r="K132" s="9"/>
      <c r="L132" s="11">
        <v>3096027</v>
      </c>
      <c r="M132" s="11">
        <v>29782</v>
      </c>
      <c r="N132" s="54" t="s">
        <v>102</v>
      </c>
      <c r="O132" s="320">
        <v>5</v>
      </c>
      <c r="P132" s="311" t="s">
        <v>1416</v>
      </c>
      <c r="Q132" s="320">
        <v>0</v>
      </c>
      <c r="R132" s="54" t="s">
        <v>1417</v>
      </c>
      <c r="S132" s="74" t="s">
        <v>1418</v>
      </c>
      <c r="T132" s="56">
        <v>3</v>
      </c>
      <c r="U132" s="75" t="s">
        <v>800</v>
      </c>
      <c r="V132" s="55" t="s">
        <v>1419</v>
      </c>
      <c r="W132" s="9"/>
      <c r="X132" s="9"/>
      <c r="Y132" s="9"/>
      <c r="Z132" s="55" t="s">
        <v>1420</v>
      </c>
      <c r="AA132" s="174">
        <v>43252</v>
      </c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9"/>
      <c r="AP132" s="9"/>
      <c r="AQ132" s="9"/>
      <c r="AR132" s="9"/>
      <c r="AS132" s="9"/>
      <c r="AT132" s="9"/>
      <c r="AU132" s="9"/>
      <c r="AV132" s="9"/>
    </row>
    <row r="133" spans="1:48" ht="12.75">
      <c r="A133" s="14">
        <v>131</v>
      </c>
      <c r="B133" s="56" t="s">
        <v>107</v>
      </c>
      <c r="C133" s="56" t="s">
        <v>43</v>
      </c>
      <c r="D133" s="8">
        <v>43210</v>
      </c>
      <c r="E133" s="320">
        <v>261</v>
      </c>
      <c r="F133" s="177" t="s">
        <v>620</v>
      </c>
      <c r="G133" s="56" t="s">
        <v>111</v>
      </c>
      <c r="H133" s="11">
        <v>7261.19</v>
      </c>
      <c r="I133" s="9"/>
      <c r="J133" s="11">
        <v>2200.85</v>
      </c>
      <c r="K133" s="9"/>
      <c r="L133" s="11">
        <v>404503</v>
      </c>
      <c r="M133" s="11">
        <v>2832</v>
      </c>
      <c r="N133" s="54" t="s">
        <v>102</v>
      </c>
      <c r="O133" s="320">
        <v>5</v>
      </c>
      <c r="P133" s="311" t="s">
        <v>1421</v>
      </c>
      <c r="Q133" s="320">
        <v>0</v>
      </c>
      <c r="R133" s="54" t="s">
        <v>1422</v>
      </c>
      <c r="S133" s="74" t="s">
        <v>623</v>
      </c>
      <c r="T133" s="56">
        <v>5</v>
      </c>
      <c r="U133" s="75" t="s">
        <v>624</v>
      </c>
      <c r="V133" s="55" t="s">
        <v>1423</v>
      </c>
      <c r="W133" s="9"/>
      <c r="X133" s="9"/>
      <c r="Y133" s="9"/>
      <c r="Z133" s="55" t="s">
        <v>1424</v>
      </c>
      <c r="AA133" s="174">
        <v>43143</v>
      </c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9"/>
      <c r="AP133" s="9"/>
      <c r="AQ133" s="9"/>
      <c r="AR133" s="9"/>
      <c r="AS133" s="9"/>
      <c r="AT133" s="9"/>
      <c r="AU133" s="9"/>
      <c r="AV133" s="9"/>
    </row>
    <row r="134" spans="1:48" ht="12.75">
      <c r="A134" s="14">
        <v>132</v>
      </c>
      <c r="B134" s="56" t="s">
        <v>52</v>
      </c>
      <c r="C134" s="56" t="s">
        <v>44</v>
      </c>
      <c r="D134" s="8">
        <v>43210</v>
      </c>
      <c r="E134" s="320">
        <v>3964</v>
      </c>
      <c r="F134" s="177" t="s">
        <v>213</v>
      </c>
      <c r="G134" s="320"/>
      <c r="H134" s="11">
        <v>0</v>
      </c>
      <c r="I134" s="9"/>
      <c r="J134" s="11"/>
      <c r="K134" s="9"/>
      <c r="L134" s="11">
        <v>6013616.47</v>
      </c>
      <c r="M134" s="11">
        <v>60136</v>
      </c>
      <c r="N134" s="54" t="s">
        <v>912</v>
      </c>
      <c r="O134" s="320">
        <v>0</v>
      </c>
      <c r="P134" s="311" t="s">
        <v>1425</v>
      </c>
      <c r="Q134" s="320">
        <v>0</v>
      </c>
      <c r="R134" s="54" t="s">
        <v>995</v>
      </c>
      <c r="S134" s="74" t="s">
        <v>1426</v>
      </c>
      <c r="T134" s="56">
        <v>22</v>
      </c>
      <c r="U134" s="75" t="s">
        <v>1427</v>
      </c>
      <c r="V134" s="55" t="s">
        <v>1428</v>
      </c>
      <c r="W134" s="9"/>
      <c r="X134" s="9"/>
      <c r="Y134" s="9"/>
      <c r="Z134" s="55" t="s">
        <v>998</v>
      </c>
      <c r="AA134" s="174">
        <v>41716</v>
      </c>
      <c r="AB134" s="79" t="s">
        <v>999</v>
      </c>
      <c r="AC134" s="23">
        <v>42704</v>
      </c>
      <c r="AD134" s="79" t="s">
        <v>1000</v>
      </c>
      <c r="AE134" s="23">
        <v>42816</v>
      </c>
      <c r="AF134" s="17"/>
      <c r="AG134" s="17"/>
      <c r="AH134" s="17"/>
      <c r="AI134" s="17"/>
      <c r="AJ134" s="17"/>
      <c r="AK134" s="17"/>
      <c r="AL134" s="17"/>
      <c r="AM134" s="17"/>
      <c r="AN134" s="17"/>
      <c r="AO134" s="9"/>
      <c r="AP134" s="9"/>
      <c r="AQ134" s="9"/>
      <c r="AR134" s="9"/>
      <c r="AS134" s="9"/>
      <c r="AT134" s="9"/>
      <c r="AU134" s="9"/>
      <c r="AV134" s="9"/>
    </row>
    <row r="135" spans="1:48" ht="12.75">
      <c r="A135" s="14">
        <v>133</v>
      </c>
      <c r="B135" s="56" t="s">
        <v>52</v>
      </c>
      <c r="C135" s="56" t="s">
        <v>44</v>
      </c>
      <c r="D135" s="8">
        <v>43210</v>
      </c>
      <c r="E135" s="320">
        <v>3941</v>
      </c>
      <c r="F135" s="177" t="s">
        <v>1429</v>
      </c>
      <c r="G135" s="320"/>
      <c r="H135" s="11">
        <v>0</v>
      </c>
      <c r="I135" s="9"/>
      <c r="J135" s="11"/>
      <c r="K135" s="9"/>
      <c r="L135" s="11">
        <v>7111868</v>
      </c>
      <c r="M135" s="11">
        <v>71119</v>
      </c>
      <c r="N135" s="54" t="s">
        <v>912</v>
      </c>
      <c r="O135" s="320">
        <v>0</v>
      </c>
      <c r="P135" s="311" t="s">
        <v>586</v>
      </c>
      <c r="Q135" s="320">
        <v>0</v>
      </c>
      <c r="R135" s="54" t="s">
        <v>1430</v>
      </c>
      <c r="S135" s="74" t="s">
        <v>1431</v>
      </c>
      <c r="T135" s="56">
        <v>18</v>
      </c>
      <c r="U135" s="75" t="s">
        <v>762</v>
      </c>
      <c r="V135" s="55" t="s">
        <v>1432</v>
      </c>
      <c r="W135" s="9"/>
      <c r="X135" s="9"/>
      <c r="Y135" s="9"/>
      <c r="Z135" s="55" t="s">
        <v>1433</v>
      </c>
      <c r="AA135" s="174">
        <v>34424</v>
      </c>
      <c r="AB135" s="79" t="s">
        <v>1434</v>
      </c>
      <c r="AC135" s="23">
        <v>34796</v>
      </c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9"/>
      <c r="AP135" s="9"/>
      <c r="AQ135" s="9"/>
      <c r="AR135" s="9"/>
      <c r="AS135" s="9"/>
      <c r="AT135" s="9"/>
      <c r="AU135" s="9"/>
      <c r="AV135" s="9"/>
    </row>
    <row r="136" spans="1:48" ht="12.75">
      <c r="A136" s="14">
        <v>134</v>
      </c>
      <c r="B136" s="56" t="s">
        <v>23</v>
      </c>
      <c r="C136" s="56" t="s">
        <v>79</v>
      </c>
      <c r="D136" s="8">
        <v>43210</v>
      </c>
      <c r="E136" s="320">
        <v>6539</v>
      </c>
      <c r="F136" s="177" t="s">
        <v>1435</v>
      </c>
      <c r="G136" s="320"/>
      <c r="H136" s="11">
        <v>127.08</v>
      </c>
      <c r="I136" s="9"/>
      <c r="J136" s="11">
        <v>110.01</v>
      </c>
      <c r="K136" s="9"/>
      <c r="L136" s="11">
        <v>7021856</v>
      </c>
      <c r="M136" s="11">
        <v>105328</v>
      </c>
      <c r="N136" s="54" t="s">
        <v>102</v>
      </c>
      <c r="O136" s="320">
        <v>0</v>
      </c>
      <c r="P136" s="311" t="s">
        <v>636</v>
      </c>
      <c r="Q136" s="320">
        <v>0</v>
      </c>
      <c r="R136" s="54" t="s">
        <v>1436</v>
      </c>
      <c r="S136" s="74" t="s">
        <v>1437</v>
      </c>
      <c r="T136" s="56">
        <v>27</v>
      </c>
      <c r="U136" s="75" t="s">
        <v>612</v>
      </c>
      <c r="V136" s="55" t="s">
        <v>1438</v>
      </c>
      <c r="W136" s="9"/>
      <c r="X136" s="9"/>
      <c r="Y136" s="9"/>
      <c r="Z136" s="323"/>
      <c r="AA136" s="323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9"/>
      <c r="AP136" s="9"/>
      <c r="AQ136" s="9"/>
      <c r="AR136" s="9"/>
      <c r="AS136" s="9"/>
      <c r="AT136" s="9"/>
      <c r="AU136" s="9"/>
      <c r="AV136" s="9"/>
    </row>
    <row r="137" spans="1:48" ht="12.75">
      <c r="A137" s="14">
        <v>135</v>
      </c>
      <c r="B137" s="56" t="s">
        <v>52</v>
      </c>
      <c r="C137" s="56" t="s">
        <v>634</v>
      </c>
      <c r="D137" s="8">
        <v>43210</v>
      </c>
      <c r="E137" s="320">
        <v>5141</v>
      </c>
      <c r="F137" s="177" t="s">
        <v>761</v>
      </c>
      <c r="G137" s="320"/>
      <c r="H137" s="11">
        <v>100</v>
      </c>
      <c r="I137" s="9"/>
      <c r="J137" s="11">
        <v>0</v>
      </c>
      <c r="K137" s="9"/>
      <c r="L137" s="11">
        <v>124343000</v>
      </c>
      <c r="M137" s="11">
        <v>186515</v>
      </c>
      <c r="N137" s="54" t="s">
        <v>1439</v>
      </c>
      <c r="O137" s="320">
        <v>0</v>
      </c>
      <c r="P137" s="311" t="s">
        <v>636</v>
      </c>
      <c r="Q137" s="320">
        <v>0</v>
      </c>
      <c r="R137" s="54" t="s">
        <v>1440</v>
      </c>
      <c r="S137" s="74" t="s">
        <v>1443</v>
      </c>
      <c r="T137" s="129">
        <v>18</v>
      </c>
      <c r="U137" s="75" t="s">
        <v>1003</v>
      </c>
      <c r="V137" s="323">
        <v>304</v>
      </c>
      <c r="W137" s="9"/>
      <c r="X137" s="9"/>
      <c r="Y137" s="9"/>
      <c r="Z137" s="55" t="s">
        <v>1441</v>
      </c>
      <c r="AA137" s="174">
        <v>12237</v>
      </c>
      <c r="AB137" s="79" t="s">
        <v>103</v>
      </c>
      <c r="AC137" s="23">
        <v>12610</v>
      </c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9"/>
      <c r="AP137" s="9"/>
      <c r="AQ137" s="9"/>
      <c r="AR137" s="9"/>
      <c r="AS137" s="9"/>
      <c r="AT137" s="9"/>
      <c r="AU137" s="9"/>
      <c r="AV137" s="9"/>
    </row>
    <row r="138" spans="1:48" ht="12.75">
      <c r="A138" s="14">
        <v>136</v>
      </c>
      <c r="B138" s="56" t="s">
        <v>23</v>
      </c>
      <c r="C138" s="56" t="s">
        <v>110</v>
      </c>
      <c r="D138" s="90">
        <v>43213</v>
      </c>
      <c r="E138" s="320">
        <v>946</v>
      </c>
      <c r="F138" s="177" t="s">
        <v>785</v>
      </c>
      <c r="G138" s="320"/>
      <c r="H138" s="11">
        <v>117</v>
      </c>
      <c r="I138" s="9"/>
      <c r="J138" s="11">
        <v>87</v>
      </c>
      <c r="K138" s="9"/>
      <c r="L138" s="11">
        <v>20370870</v>
      </c>
      <c r="M138" s="11">
        <v>305563</v>
      </c>
      <c r="N138" s="54" t="s">
        <v>745</v>
      </c>
      <c r="O138" s="320">
        <v>2</v>
      </c>
      <c r="P138" s="311" t="s">
        <v>636</v>
      </c>
      <c r="Q138" s="320">
        <v>0</v>
      </c>
      <c r="R138" s="54" t="s">
        <v>1442</v>
      </c>
      <c r="S138" s="74" t="s">
        <v>1444</v>
      </c>
      <c r="T138" s="56">
        <v>11</v>
      </c>
      <c r="U138" s="75" t="s">
        <v>234</v>
      </c>
      <c r="V138" s="323">
        <v>1539</v>
      </c>
      <c r="W138" s="9"/>
      <c r="X138" s="9"/>
      <c r="Y138" s="9"/>
      <c r="Z138" s="323"/>
      <c r="AA138" s="323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9"/>
      <c r="AP138" s="9"/>
      <c r="AQ138" s="9"/>
      <c r="AR138" s="9"/>
      <c r="AS138" s="9"/>
      <c r="AT138" s="9"/>
      <c r="AU138" s="9"/>
      <c r="AV138" s="9"/>
    </row>
    <row r="139" spans="1:48" ht="12.75">
      <c r="A139" s="14">
        <v>137</v>
      </c>
      <c r="B139" s="56" t="s">
        <v>52</v>
      </c>
      <c r="C139" s="56" t="s">
        <v>634</v>
      </c>
      <c r="D139" s="8">
        <v>43213</v>
      </c>
      <c r="E139" s="320">
        <v>5743</v>
      </c>
      <c r="F139" s="177" t="s">
        <v>785</v>
      </c>
      <c r="G139" s="56" t="s">
        <v>861</v>
      </c>
      <c r="H139" s="11">
        <v>99.96</v>
      </c>
      <c r="I139" s="9"/>
      <c r="J139" s="11">
        <v>297.5</v>
      </c>
      <c r="K139" s="9"/>
      <c r="L139" s="11">
        <v>6049629</v>
      </c>
      <c r="M139" s="11">
        <v>164163</v>
      </c>
      <c r="N139" s="54" t="s">
        <v>102</v>
      </c>
      <c r="O139" s="320">
        <v>2</v>
      </c>
      <c r="P139" s="311" t="s">
        <v>636</v>
      </c>
      <c r="Q139" s="320">
        <v>0</v>
      </c>
      <c r="R139" s="54" t="s">
        <v>1445</v>
      </c>
      <c r="S139" s="74" t="s">
        <v>1446</v>
      </c>
      <c r="T139" s="56">
        <v>19</v>
      </c>
      <c r="U139" s="75" t="s">
        <v>1447</v>
      </c>
      <c r="V139" s="323">
        <v>790</v>
      </c>
      <c r="W139" s="9"/>
      <c r="X139" s="9"/>
      <c r="Y139" s="9"/>
      <c r="Z139" s="55" t="s">
        <v>1448</v>
      </c>
      <c r="AA139" s="174">
        <v>15476</v>
      </c>
      <c r="AB139" s="79" t="s">
        <v>103</v>
      </c>
      <c r="AC139" s="23">
        <v>15946</v>
      </c>
      <c r="AD139" s="79" t="s">
        <v>1449</v>
      </c>
      <c r="AE139" s="23">
        <v>19207</v>
      </c>
      <c r="AF139" s="17"/>
      <c r="AG139" s="17"/>
      <c r="AH139" s="17"/>
      <c r="AI139" s="17"/>
      <c r="AJ139" s="17"/>
      <c r="AK139" s="17"/>
      <c r="AL139" s="17"/>
      <c r="AM139" s="17"/>
      <c r="AN139" s="17"/>
      <c r="AO139" s="9"/>
      <c r="AP139" s="9"/>
      <c r="AQ139" s="9"/>
      <c r="AR139" s="9"/>
      <c r="AS139" s="9"/>
      <c r="AT139" s="9"/>
      <c r="AU139" s="9"/>
      <c r="AV139" s="9"/>
    </row>
    <row r="140" spans="1:48" ht="12.75">
      <c r="A140" s="14">
        <v>138</v>
      </c>
      <c r="B140" s="56" t="s">
        <v>52</v>
      </c>
      <c r="C140" s="56" t="s">
        <v>44</v>
      </c>
      <c r="D140" s="8">
        <v>43213</v>
      </c>
      <c r="E140" s="320">
        <v>740</v>
      </c>
      <c r="F140" s="177" t="s">
        <v>1324</v>
      </c>
      <c r="G140" s="320"/>
      <c r="H140" s="11">
        <v>0</v>
      </c>
      <c r="I140" s="9"/>
      <c r="J140" s="11"/>
      <c r="K140" s="9"/>
      <c r="L140" s="11">
        <v>7821275</v>
      </c>
      <c r="M140" s="11">
        <v>78213</v>
      </c>
      <c r="N140" s="54" t="s">
        <v>912</v>
      </c>
      <c r="O140" s="320">
        <v>0</v>
      </c>
      <c r="P140" s="311" t="s">
        <v>586</v>
      </c>
      <c r="Q140" s="320">
        <v>0</v>
      </c>
      <c r="R140" s="54" t="s">
        <v>1450</v>
      </c>
      <c r="S140" s="74" t="s">
        <v>1451</v>
      </c>
      <c r="T140" s="56">
        <v>7</v>
      </c>
      <c r="U140" s="75" t="s">
        <v>654</v>
      </c>
      <c r="V140" s="323">
        <v>3338</v>
      </c>
      <c r="W140" s="9"/>
      <c r="X140" s="9"/>
      <c r="Y140" s="9"/>
      <c r="Z140" s="55" t="s">
        <v>1452</v>
      </c>
      <c r="AA140" s="174">
        <v>14454</v>
      </c>
      <c r="AB140" s="79" t="s">
        <v>1453</v>
      </c>
      <c r="AC140" s="23">
        <v>18638</v>
      </c>
      <c r="AD140" s="79" t="s">
        <v>1454</v>
      </c>
      <c r="AE140" s="23">
        <v>32892</v>
      </c>
      <c r="AF140" s="79" t="s">
        <v>1455</v>
      </c>
      <c r="AG140" s="23">
        <v>38467</v>
      </c>
      <c r="AH140" s="79" t="s">
        <v>1456</v>
      </c>
      <c r="AI140" s="23">
        <v>33047</v>
      </c>
      <c r="AJ140" s="79" t="s">
        <v>1457</v>
      </c>
      <c r="AK140" s="23">
        <v>42818</v>
      </c>
      <c r="AL140" s="79" t="s">
        <v>1458</v>
      </c>
      <c r="AM140" s="23">
        <v>42829</v>
      </c>
      <c r="AN140" s="17"/>
      <c r="AO140" s="9"/>
      <c r="AP140" s="9"/>
      <c r="AQ140" s="9"/>
      <c r="AR140" s="9"/>
      <c r="AS140" s="9"/>
      <c r="AT140" s="9"/>
      <c r="AU140" s="9"/>
      <c r="AV140" s="9"/>
    </row>
    <row r="141" spans="1:48" ht="12.75">
      <c r="A141" s="14">
        <v>139</v>
      </c>
      <c r="B141" s="56" t="s">
        <v>107</v>
      </c>
      <c r="C141" s="56" t="s">
        <v>634</v>
      </c>
      <c r="D141" s="8">
        <v>43215</v>
      </c>
      <c r="E141" s="320">
        <v>946</v>
      </c>
      <c r="F141" s="177" t="s">
        <v>1459</v>
      </c>
      <c r="G141" s="320"/>
      <c r="H141" s="11">
        <v>7.37</v>
      </c>
      <c r="I141" s="9"/>
      <c r="J141" s="11">
        <v>255.03</v>
      </c>
      <c r="K141" s="9"/>
      <c r="L141" s="11">
        <v>21789897</v>
      </c>
      <c r="M141" s="11">
        <v>317732</v>
      </c>
      <c r="N141" s="54" t="s">
        <v>1460</v>
      </c>
      <c r="O141" s="320">
        <v>2</v>
      </c>
      <c r="P141" s="311" t="s">
        <v>677</v>
      </c>
      <c r="Q141" s="320">
        <v>0</v>
      </c>
      <c r="R141" s="54" t="s">
        <v>1461</v>
      </c>
      <c r="S141" s="74" t="s">
        <v>1462</v>
      </c>
      <c r="T141" s="56">
        <v>11</v>
      </c>
      <c r="U141" s="75" t="s">
        <v>234</v>
      </c>
      <c r="V141" s="323">
        <v>1615</v>
      </c>
      <c r="W141" s="9"/>
      <c r="X141" s="9"/>
      <c r="Y141" s="9"/>
      <c r="Z141" s="55" t="s">
        <v>1289</v>
      </c>
      <c r="AA141" s="174">
        <v>38289</v>
      </c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9"/>
      <c r="AP141" s="9"/>
      <c r="AQ141" s="9"/>
      <c r="AR141" s="9"/>
      <c r="AS141" s="9"/>
      <c r="AT141" s="9"/>
      <c r="AU141" s="9"/>
      <c r="AV141" s="9"/>
    </row>
    <row r="142" spans="1:48" ht="12.75">
      <c r="A142" s="14">
        <v>140</v>
      </c>
      <c r="B142" s="56" t="s">
        <v>50</v>
      </c>
      <c r="C142" s="56" t="s">
        <v>43</v>
      </c>
      <c r="D142" s="8">
        <v>43215</v>
      </c>
      <c r="E142" s="320">
        <v>1019</v>
      </c>
      <c r="F142" s="177" t="s">
        <v>1463</v>
      </c>
      <c r="G142" s="56" t="s">
        <v>111</v>
      </c>
      <c r="H142" s="11">
        <v>8873.8</v>
      </c>
      <c r="I142" s="9"/>
      <c r="J142" s="11">
        <v>2089.53</v>
      </c>
      <c r="K142" s="9"/>
      <c r="L142" s="11">
        <v>2095080238</v>
      </c>
      <c r="M142" s="11">
        <v>19923288</v>
      </c>
      <c r="N142" s="54" t="s">
        <v>102</v>
      </c>
      <c r="O142" s="320">
        <v>7</v>
      </c>
      <c r="P142" s="311" t="s">
        <v>1464</v>
      </c>
      <c r="Q142" s="320">
        <v>0</v>
      </c>
      <c r="R142" s="54" t="s">
        <v>1465</v>
      </c>
      <c r="S142" s="74" t="s">
        <v>1466</v>
      </c>
      <c r="T142" s="56">
        <v>9</v>
      </c>
      <c r="U142" s="75" t="s">
        <v>1467</v>
      </c>
      <c r="V142" s="55" t="s">
        <v>1468</v>
      </c>
      <c r="W142" s="9"/>
      <c r="X142" s="9"/>
      <c r="Y142" s="9"/>
      <c r="Z142" s="323"/>
      <c r="AA142" s="323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9"/>
      <c r="AP142" s="9"/>
      <c r="AQ142" s="9"/>
      <c r="AR142" s="9"/>
      <c r="AS142" s="9"/>
      <c r="AT142" s="9"/>
      <c r="AU142" s="9"/>
      <c r="AV142" s="9"/>
    </row>
    <row r="143" spans="1:48" ht="12.75">
      <c r="A143" s="14">
        <v>141</v>
      </c>
      <c r="B143" s="56" t="s">
        <v>50</v>
      </c>
      <c r="C143" s="56" t="s">
        <v>43</v>
      </c>
      <c r="D143" s="8">
        <v>43216</v>
      </c>
      <c r="E143" s="320">
        <v>5802</v>
      </c>
      <c r="F143" s="177" t="s">
        <v>1261</v>
      </c>
      <c r="G143" s="320"/>
      <c r="H143" s="11">
        <v>32.45</v>
      </c>
      <c r="I143" s="9"/>
      <c r="J143" s="11">
        <v>458</v>
      </c>
      <c r="K143" s="9"/>
      <c r="L143" s="11">
        <v>2901647</v>
      </c>
      <c r="M143" s="11">
        <v>43525</v>
      </c>
      <c r="N143" s="54" t="s">
        <v>1469</v>
      </c>
      <c r="O143" s="320">
        <v>1</v>
      </c>
      <c r="P143" s="311" t="s">
        <v>677</v>
      </c>
      <c r="Q143" s="320">
        <v>0</v>
      </c>
      <c r="R143" s="54" t="s">
        <v>1470</v>
      </c>
      <c r="S143" s="74" t="s">
        <v>1471</v>
      </c>
      <c r="T143" s="56">
        <v>13</v>
      </c>
      <c r="U143" s="75" t="s">
        <v>175</v>
      </c>
      <c r="V143" s="323">
        <v>384</v>
      </c>
      <c r="W143" s="9"/>
      <c r="X143" s="9"/>
      <c r="Y143" s="9"/>
      <c r="Z143" s="323"/>
      <c r="AA143" s="323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9"/>
      <c r="AP143" s="9"/>
      <c r="AQ143" s="9"/>
      <c r="AR143" s="9"/>
      <c r="AS143" s="9"/>
      <c r="AT143" s="9"/>
      <c r="AU143" s="9"/>
      <c r="AV143" s="9"/>
    </row>
    <row r="144" spans="1:48" ht="12.75">
      <c r="A144" s="14">
        <v>142</v>
      </c>
      <c r="B144" s="56" t="s">
        <v>50</v>
      </c>
      <c r="C144" s="56" t="s">
        <v>54</v>
      </c>
      <c r="D144" s="8">
        <v>43216</v>
      </c>
      <c r="E144" s="320">
        <v>5629</v>
      </c>
      <c r="F144" s="177" t="s">
        <v>1472</v>
      </c>
      <c r="G144" s="320"/>
      <c r="H144" s="11">
        <v>114.42</v>
      </c>
      <c r="I144" s="9"/>
      <c r="J144" s="11">
        <v>391.6</v>
      </c>
      <c r="K144" s="9"/>
      <c r="L144" s="11">
        <v>20025788</v>
      </c>
      <c r="M144" s="11">
        <v>298843</v>
      </c>
      <c r="N144" s="54" t="s">
        <v>102</v>
      </c>
      <c r="O144" s="320">
        <v>2</v>
      </c>
      <c r="P144" s="311" t="s">
        <v>636</v>
      </c>
      <c r="Q144" s="320">
        <v>0</v>
      </c>
      <c r="R144" s="54" t="s">
        <v>700</v>
      </c>
      <c r="S144" s="74" t="s">
        <v>1473</v>
      </c>
      <c r="T144" s="129">
        <v>16</v>
      </c>
      <c r="U144" s="75" t="s">
        <v>175</v>
      </c>
      <c r="V144" s="323">
        <v>2606</v>
      </c>
      <c r="W144" s="9"/>
      <c r="X144" s="9"/>
      <c r="Y144" s="9"/>
      <c r="Z144" s="55" t="s">
        <v>1474</v>
      </c>
      <c r="AA144" s="323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9"/>
      <c r="AP144" s="9"/>
      <c r="AQ144" s="9"/>
      <c r="AR144" s="9"/>
      <c r="AS144" s="9"/>
      <c r="AT144" s="9"/>
      <c r="AU144" s="9"/>
      <c r="AV144" s="9"/>
    </row>
    <row r="145" spans="1:48" ht="12.75">
      <c r="A145" s="14">
        <v>143</v>
      </c>
      <c r="B145" s="56" t="s">
        <v>107</v>
      </c>
      <c r="C145" s="56" t="s">
        <v>43</v>
      </c>
      <c r="D145" s="8">
        <v>43217</v>
      </c>
      <c r="E145" s="320">
        <v>771</v>
      </c>
      <c r="F145" s="177" t="s">
        <v>1475</v>
      </c>
      <c r="G145" s="56" t="s">
        <v>111</v>
      </c>
      <c r="H145" s="11">
        <v>7873.74</v>
      </c>
      <c r="I145" s="9"/>
      <c r="J145" s="11">
        <v>1419.55</v>
      </c>
      <c r="K145" s="9"/>
      <c r="L145" s="11">
        <v>133441118</v>
      </c>
      <c r="M145" s="11">
        <v>849931</v>
      </c>
      <c r="N145" s="54" t="s">
        <v>102</v>
      </c>
      <c r="O145" s="320">
        <v>10</v>
      </c>
      <c r="P145" s="311" t="s">
        <v>1476</v>
      </c>
      <c r="Q145" s="320">
        <v>0</v>
      </c>
      <c r="R145" s="54" t="s">
        <v>1051</v>
      </c>
      <c r="S145" s="74" t="s">
        <v>1477</v>
      </c>
      <c r="T145" s="56">
        <v>5</v>
      </c>
      <c r="U145" s="75" t="s">
        <v>1054</v>
      </c>
      <c r="V145" s="55" t="s">
        <v>1478</v>
      </c>
      <c r="W145" s="9"/>
      <c r="X145" s="9"/>
      <c r="Y145" s="9"/>
      <c r="Z145" s="55" t="s">
        <v>1479</v>
      </c>
      <c r="AA145" s="174">
        <v>42853</v>
      </c>
      <c r="AB145" s="79" t="s">
        <v>1480</v>
      </c>
      <c r="AC145" s="23">
        <v>43052</v>
      </c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9"/>
      <c r="AP145" s="9"/>
      <c r="AQ145" s="9"/>
      <c r="AR145" s="9"/>
      <c r="AS145" s="9"/>
      <c r="AT145" s="9"/>
      <c r="AU145" s="9"/>
      <c r="AV145" s="9"/>
    </row>
    <row r="146" spans="1:48" ht="12.75">
      <c r="A146" s="14">
        <v>144</v>
      </c>
      <c r="B146" s="56" t="s">
        <v>107</v>
      </c>
      <c r="C146" s="56" t="s">
        <v>43</v>
      </c>
      <c r="D146" s="8">
        <v>43217</v>
      </c>
      <c r="E146" s="320">
        <v>950</v>
      </c>
      <c r="F146" s="177" t="s">
        <v>1481</v>
      </c>
      <c r="G146" s="56" t="s">
        <v>111</v>
      </c>
      <c r="H146" s="11">
        <v>41316.61</v>
      </c>
      <c r="I146" s="9"/>
      <c r="J146" s="11">
        <v>4455.74</v>
      </c>
      <c r="K146" s="9"/>
      <c r="L146" s="11">
        <v>5220833521</v>
      </c>
      <c r="M146" s="11">
        <v>28038380</v>
      </c>
      <c r="N146" s="54" t="s">
        <v>1482</v>
      </c>
      <c r="O146" s="320">
        <v>21</v>
      </c>
      <c r="P146" s="311" t="s">
        <v>1483</v>
      </c>
      <c r="Q146" s="320">
        <v>0</v>
      </c>
      <c r="R146" s="54" t="s">
        <v>114</v>
      </c>
      <c r="S146" s="74" t="s">
        <v>115</v>
      </c>
      <c r="T146" s="56">
        <v>11</v>
      </c>
      <c r="U146" s="75" t="s">
        <v>1484</v>
      </c>
      <c r="V146" s="323">
        <v>772</v>
      </c>
      <c r="W146" s="9"/>
      <c r="X146" s="9"/>
      <c r="Y146" s="9"/>
      <c r="Z146" s="55" t="s">
        <v>1485</v>
      </c>
      <c r="AA146" s="174">
        <v>42457</v>
      </c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9"/>
      <c r="AP146" s="9"/>
      <c r="AQ146" s="9"/>
      <c r="AR146" s="9"/>
      <c r="AS146" s="9"/>
      <c r="AT146" s="9"/>
      <c r="AU146" s="9"/>
      <c r="AV146" s="9"/>
    </row>
    <row r="147" spans="1:48" ht="12.75">
      <c r="A147" s="14">
        <v>145</v>
      </c>
      <c r="B147" s="56" t="s">
        <v>52</v>
      </c>
      <c r="C147" s="56" t="s">
        <v>44</v>
      </c>
      <c r="D147" s="8">
        <v>43222</v>
      </c>
      <c r="E147" s="320">
        <v>6501</v>
      </c>
      <c r="F147" s="177" t="s">
        <v>151</v>
      </c>
      <c r="G147" s="320"/>
      <c r="H147" s="11">
        <v>0</v>
      </c>
      <c r="I147" s="9"/>
      <c r="J147" s="11"/>
      <c r="K147" s="9"/>
      <c r="L147" s="11">
        <v>214318083</v>
      </c>
      <c r="M147" s="11">
        <v>1500227</v>
      </c>
      <c r="N147" s="54" t="s">
        <v>745</v>
      </c>
      <c r="O147" s="320">
        <v>0</v>
      </c>
      <c r="P147" s="311" t="s">
        <v>670</v>
      </c>
      <c r="Q147" s="320">
        <v>0</v>
      </c>
      <c r="R147" s="54" t="s">
        <v>1486</v>
      </c>
      <c r="S147" s="74" t="s">
        <v>1487</v>
      </c>
      <c r="T147" s="56">
        <v>37</v>
      </c>
      <c r="U147" s="75" t="s">
        <v>1488</v>
      </c>
      <c r="V147" s="323">
        <v>1799</v>
      </c>
      <c r="W147" s="9"/>
      <c r="X147" s="9"/>
      <c r="Y147" s="9"/>
      <c r="Z147" s="55" t="s">
        <v>1489</v>
      </c>
      <c r="AA147" s="174">
        <v>36761</v>
      </c>
      <c r="AB147" s="79" t="s">
        <v>1520</v>
      </c>
      <c r="AC147" s="23">
        <v>37125</v>
      </c>
      <c r="AD147" s="79" t="s">
        <v>1490</v>
      </c>
      <c r="AE147" s="23">
        <v>37441</v>
      </c>
      <c r="AF147" s="79" t="s">
        <v>1491</v>
      </c>
      <c r="AG147" s="23">
        <v>42438</v>
      </c>
      <c r="AH147" s="79" t="s">
        <v>1492</v>
      </c>
      <c r="AI147" s="23">
        <v>42820</v>
      </c>
      <c r="AJ147" s="17"/>
      <c r="AK147" s="17"/>
      <c r="AL147" s="17"/>
      <c r="AM147" s="17"/>
      <c r="AN147" s="17"/>
      <c r="AO147" s="9"/>
      <c r="AP147" s="9"/>
      <c r="AQ147" s="9"/>
      <c r="AR147" s="9"/>
      <c r="AS147" s="9"/>
      <c r="AT147" s="9"/>
      <c r="AU147" s="9"/>
      <c r="AV147" s="9"/>
    </row>
    <row r="148" spans="1:48" ht="12.75">
      <c r="A148" s="14">
        <v>146</v>
      </c>
      <c r="B148" s="56" t="s">
        <v>52</v>
      </c>
      <c r="C148" s="56" t="s">
        <v>634</v>
      </c>
      <c r="D148" s="8">
        <v>43224</v>
      </c>
      <c r="E148" s="320">
        <v>1231</v>
      </c>
      <c r="F148" s="177" t="s">
        <v>571</v>
      </c>
      <c r="G148" s="320"/>
      <c r="H148" s="11">
        <v>42.74</v>
      </c>
      <c r="I148" s="9"/>
      <c r="J148" s="11">
        <v>0</v>
      </c>
      <c r="K148" s="9"/>
      <c r="L148" s="11">
        <v>7437786</v>
      </c>
      <c r="M148" s="11">
        <v>111567</v>
      </c>
      <c r="N148" s="54" t="s">
        <v>102</v>
      </c>
      <c r="O148" s="320">
        <v>1</v>
      </c>
      <c r="P148" s="311" t="s">
        <v>636</v>
      </c>
      <c r="Q148" s="320">
        <v>0</v>
      </c>
      <c r="R148" s="54" t="s">
        <v>1493</v>
      </c>
      <c r="S148" s="74" t="s">
        <v>1494</v>
      </c>
      <c r="T148" s="56">
        <v>8</v>
      </c>
      <c r="U148" s="75" t="s">
        <v>1495</v>
      </c>
      <c r="V148" s="55" t="s">
        <v>1496</v>
      </c>
      <c r="W148" s="9"/>
      <c r="X148" s="9"/>
      <c r="Y148" s="9"/>
      <c r="Z148" s="55" t="s">
        <v>1497</v>
      </c>
      <c r="AA148" s="174">
        <v>19436</v>
      </c>
      <c r="AB148" s="79" t="s">
        <v>103</v>
      </c>
      <c r="AC148" s="23">
        <v>19641</v>
      </c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9"/>
      <c r="AP148" s="9"/>
      <c r="AQ148" s="9"/>
      <c r="AR148" s="9"/>
      <c r="AS148" s="9"/>
      <c r="AT148" s="9"/>
      <c r="AU148" s="9"/>
      <c r="AV148" s="9"/>
    </row>
    <row r="149" spans="1:48" ht="12.75">
      <c r="A149" s="14">
        <v>147</v>
      </c>
      <c r="B149" s="56" t="s">
        <v>23</v>
      </c>
      <c r="C149" s="56" t="s">
        <v>240</v>
      </c>
      <c r="D149" s="8">
        <v>43227</v>
      </c>
      <c r="E149" s="320">
        <v>6562</v>
      </c>
      <c r="F149" s="177" t="s">
        <v>126</v>
      </c>
      <c r="G149" s="320"/>
      <c r="H149" s="11">
        <v>114.14</v>
      </c>
      <c r="I149" s="9"/>
      <c r="J149" s="11">
        <v>159.3</v>
      </c>
      <c r="K149" s="9"/>
      <c r="L149" s="11">
        <v>2862816</v>
      </c>
      <c r="M149" s="11">
        <v>42942</v>
      </c>
      <c r="N149" s="54" t="s">
        <v>102</v>
      </c>
      <c r="O149" s="320">
        <v>1</v>
      </c>
      <c r="P149" s="311" t="s">
        <v>636</v>
      </c>
      <c r="Q149" s="320">
        <v>0</v>
      </c>
      <c r="R149" s="54" t="s">
        <v>1498</v>
      </c>
      <c r="S149" s="74" t="s">
        <v>1499</v>
      </c>
      <c r="T149" s="129">
        <v>24</v>
      </c>
      <c r="U149" s="75" t="s">
        <v>1500</v>
      </c>
      <c r="V149" s="323">
        <v>1727</v>
      </c>
      <c r="W149" s="9"/>
      <c r="X149" s="9"/>
      <c r="Y149" s="9"/>
      <c r="Z149" s="55" t="s">
        <v>918</v>
      </c>
      <c r="AA149" s="174">
        <v>25521</v>
      </c>
      <c r="AB149" s="79" t="s">
        <v>103</v>
      </c>
      <c r="AC149" s="23">
        <v>27509</v>
      </c>
      <c r="AD149" s="79" t="s">
        <v>1501</v>
      </c>
      <c r="AE149" s="23">
        <v>34698</v>
      </c>
      <c r="AF149" s="79" t="s">
        <v>1502</v>
      </c>
      <c r="AG149" s="23">
        <v>35795</v>
      </c>
      <c r="AH149" s="17"/>
      <c r="AI149" s="17"/>
      <c r="AJ149" s="17"/>
      <c r="AK149" s="17"/>
      <c r="AL149" s="17"/>
      <c r="AM149" s="17"/>
      <c r="AN149" s="17"/>
      <c r="AO149" s="9"/>
      <c r="AP149" s="9"/>
      <c r="AQ149" s="9"/>
      <c r="AR149" s="9"/>
      <c r="AS149" s="9"/>
      <c r="AT149" s="9"/>
      <c r="AU149" s="9"/>
      <c r="AV149" s="9"/>
    </row>
    <row r="150" spans="1:48" ht="12.75">
      <c r="A150" s="14">
        <v>148</v>
      </c>
      <c r="B150" s="56" t="s">
        <v>23</v>
      </c>
      <c r="C150" s="320">
        <v>20898</v>
      </c>
      <c r="D150" s="8">
        <v>43227</v>
      </c>
      <c r="E150" s="320">
        <v>6420</v>
      </c>
      <c r="F150" s="177" t="s">
        <v>146</v>
      </c>
      <c r="G150" s="320"/>
      <c r="H150" s="11">
        <v>32.67</v>
      </c>
      <c r="I150" s="9"/>
      <c r="J150" s="11">
        <v>61.27</v>
      </c>
      <c r="K150" s="9"/>
      <c r="L150" s="11">
        <v>4060260</v>
      </c>
      <c r="M150" s="11">
        <v>60904</v>
      </c>
      <c r="N150" s="54" t="s">
        <v>102</v>
      </c>
      <c r="O150" s="320">
        <v>1</v>
      </c>
      <c r="P150" s="311" t="s">
        <v>636</v>
      </c>
      <c r="Q150" s="320">
        <v>0</v>
      </c>
      <c r="R150" s="54" t="s">
        <v>1503</v>
      </c>
      <c r="S150" s="74" t="s">
        <v>1504</v>
      </c>
      <c r="T150" s="129">
        <v>37</v>
      </c>
      <c r="U150" s="75" t="s">
        <v>1505</v>
      </c>
      <c r="V150" s="323">
        <v>2043</v>
      </c>
      <c r="W150" s="9"/>
      <c r="X150" s="9"/>
      <c r="Y150" s="9"/>
      <c r="Z150" s="55" t="s">
        <v>1506</v>
      </c>
      <c r="AA150" s="174">
        <v>23631</v>
      </c>
      <c r="AB150" s="79" t="s">
        <v>1507</v>
      </c>
      <c r="AC150" s="23">
        <v>39681</v>
      </c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9"/>
      <c r="AP150" s="9"/>
      <c r="AQ150" s="9"/>
      <c r="AR150" s="9"/>
      <c r="AS150" s="9"/>
      <c r="AT150" s="9"/>
      <c r="AU150" s="9"/>
      <c r="AV150" s="9"/>
    </row>
    <row r="151" spans="1:48" ht="12.75">
      <c r="A151" s="14">
        <v>149</v>
      </c>
      <c r="B151" s="56" t="s">
        <v>23</v>
      </c>
      <c r="C151" s="56" t="s">
        <v>81</v>
      </c>
      <c r="D151" s="8">
        <v>43227</v>
      </c>
      <c r="E151" s="320">
        <v>1010</v>
      </c>
      <c r="F151" s="177" t="s">
        <v>126</v>
      </c>
      <c r="G151" s="320"/>
      <c r="H151" s="11">
        <v>65.65</v>
      </c>
      <c r="I151" s="9"/>
      <c r="J151" s="11"/>
      <c r="K151" s="9"/>
      <c r="L151" s="11">
        <v>6092927</v>
      </c>
      <c r="M151" s="11">
        <v>91394</v>
      </c>
      <c r="N151" s="54" t="s">
        <v>1508</v>
      </c>
      <c r="O151" s="320">
        <v>2</v>
      </c>
      <c r="P151" s="311" t="s">
        <v>677</v>
      </c>
      <c r="Q151" s="320">
        <v>0</v>
      </c>
      <c r="R151" s="54" t="s">
        <v>1509</v>
      </c>
      <c r="S151" s="74" t="s">
        <v>1510</v>
      </c>
      <c r="T151" s="56">
        <v>10</v>
      </c>
      <c r="U151" s="75" t="s">
        <v>1511</v>
      </c>
      <c r="V151" s="323">
        <v>1180</v>
      </c>
      <c r="W151" s="9"/>
      <c r="X151" s="9"/>
      <c r="Y151" s="9"/>
      <c r="Z151" s="55" t="s">
        <v>1512</v>
      </c>
      <c r="AA151" s="174">
        <v>16308</v>
      </c>
      <c r="AB151" s="79" t="s">
        <v>1521</v>
      </c>
      <c r="AC151" s="23">
        <v>35207</v>
      </c>
      <c r="AD151" s="79" t="s">
        <v>1513</v>
      </c>
      <c r="AE151" s="23">
        <v>35671</v>
      </c>
      <c r="AF151" s="79" t="s">
        <v>1514</v>
      </c>
      <c r="AG151" s="23">
        <v>39234</v>
      </c>
      <c r="AH151" s="17"/>
      <c r="AI151" s="17"/>
      <c r="AJ151" s="17"/>
      <c r="AK151" s="17"/>
      <c r="AL151" s="17"/>
      <c r="AM151" s="17"/>
      <c r="AN151" s="17"/>
      <c r="AO151" s="9"/>
      <c r="AP151" s="9"/>
      <c r="AQ151" s="9"/>
      <c r="AR151" s="9"/>
      <c r="AS151" s="9"/>
      <c r="AT151" s="9"/>
      <c r="AU151" s="9"/>
      <c r="AV151" s="9"/>
    </row>
    <row r="152" spans="1:48" ht="12.75">
      <c r="A152" s="14">
        <v>150</v>
      </c>
      <c r="B152" s="56" t="s">
        <v>52</v>
      </c>
      <c r="C152" s="56" t="s">
        <v>44</v>
      </c>
      <c r="D152" s="90">
        <v>43230</v>
      </c>
      <c r="E152" s="320">
        <v>811</v>
      </c>
      <c r="F152" s="177" t="s">
        <v>126</v>
      </c>
      <c r="G152" s="320"/>
      <c r="H152" s="11">
        <v>0</v>
      </c>
      <c r="I152" s="9"/>
      <c r="J152" s="11">
        <v>148.57</v>
      </c>
      <c r="K152" s="9"/>
      <c r="L152" s="11">
        <v>6157873</v>
      </c>
      <c r="M152" s="11">
        <v>154965</v>
      </c>
      <c r="N152" s="54" t="s">
        <v>524</v>
      </c>
      <c r="O152" s="320">
        <v>1</v>
      </c>
      <c r="P152" s="311" t="s">
        <v>677</v>
      </c>
      <c r="Q152" s="320">
        <v>0</v>
      </c>
      <c r="R152" s="54" t="s">
        <v>1515</v>
      </c>
      <c r="S152" s="74" t="s">
        <v>1516</v>
      </c>
      <c r="T152" s="56">
        <v>10</v>
      </c>
      <c r="U152" s="75" t="s">
        <v>561</v>
      </c>
      <c r="V152" s="323">
        <v>1241</v>
      </c>
      <c r="W152" s="9"/>
      <c r="X152" s="9"/>
      <c r="Y152" s="9"/>
      <c r="Z152" s="55" t="s">
        <v>1517</v>
      </c>
      <c r="AA152" s="175">
        <v>35618</v>
      </c>
      <c r="AB152" s="79" t="s">
        <v>1518</v>
      </c>
      <c r="AC152" s="23">
        <v>35787</v>
      </c>
      <c r="AD152" s="79" t="s">
        <v>1519</v>
      </c>
      <c r="AE152" s="23">
        <v>36273</v>
      </c>
      <c r="AF152" s="17"/>
      <c r="AG152" s="17"/>
      <c r="AH152" s="17"/>
      <c r="AI152" s="17"/>
      <c r="AJ152" s="17"/>
      <c r="AK152" s="17"/>
      <c r="AL152" s="17"/>
      <c r="AM152" s="17"/>
      <c r="AN152" s="17"/>
      <c r="AO152" s="9"/>
      <c r="AP152" s="9"/>
      <c r="AQ152" s="9"/>
      <c r="AR152" s="9"/>
      <c r="AS152" s="9"/>
      <c r="AT152" s="9"/>
      <c r="AU152" s="9"/>
      <c r="AV152" s="9"/>
    </row>
    <row r="153" spans="1:48" ht="12.75">
      <c r="A153" s="14">
        <v>151</v>
      </c>
      <c r="B153" s="56" t="s">
        <v>52</v>
      </c>
      <c r="C153" s="56" t="s">
        <v>44</v>
      </c>
      <c r="D153" s="8">
        <v>43230</v>
      </c>
      <c r="E153" s="320">
        <v>5432</v>
      </c>
      <c r="F153" s="177" t="s">
        <v>1522</v>
      </c>
      <c r="G153" s="320"/>
      <c r="H153" s="11">
        <v>0</v>
      </c>
      <c r="I153" s="9"/>
      <c r="J153" s="11">
        <v>357.5</v>
      </c>
      <c r="K153" s="9"/>
      <c r="L153" s="11">
        <v>6000000</v>
      </c>
      <c r="M153" s="11">
        <v>107761</v>
      </c>
      <c r="N153" s="54" t="s">
        <v>750</v>
      </c>
      <c r="O153" s="320">
        <v>1</v>
      </c>
      <c r="P153" s="311" t="s">
        <v>677</v>
      </c>
      <c r="Q153" s="320">
        <v>0</v>
      </c>
      <c r="R153" s="54" t="s">
        <v>1523</v>
      </c>
      <c r="S153" s="74" t="s">
        <v>1524</v>
      </c>
      <c r="T153" s="129">
        <v>16</v>
      </c>
      <c r="U153" s="75" t="s">
        <v>515</v>
      </c>
      <c r="V153" s="323">
        <v>2870</v>
      </c>
      <c r="W153" s="9"/>
      <c r="X153" s="9"/>
      <c r="Y153" s="9"/>
      <c r="Z153" s="55" t="s">
        <v>1525</v>
      </c>
      <c r="AA153" s="174">
        <v>36213</v>
      </c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9"/>
      <c r="AP153" s="9"/>
      <c r="AQ153" s="9"/>
      <c r="AR153" s="9"/>
      <c r="AS153" s="9"/>
      <c r="AT153" s="9"/>
      <c r="AU153" s="9"/>
      <c r="AV153" s="9"/>
    </row>
    <row r="154" spans="1:48" ht="12.75">
      <c r="A154" s="14">
        <v>152</v>
      </c>
      <c r="B154" s="56" t="s">
        <v>52</v>
      </c>
      <c r="C154" s="56" t="s">
        <v>44</v>
      </c>
      <c r="D154" s="8">
        <v>43231</v>
      </c>
      <c r="E154" s="320">
        <v>4163</v>
      </c>
      <c r="F154" s="177" t="s">
        <v>141</v>
      </c>
      <c r="G154" s="320"/>
      <c r="H154" s="11">
        <v>0</v>
      </c>
      <c r="I154" s="9"/>
      <c r="J154" s="11">
        <v>0</v>
      </c>
      <c r="K154" s="9"/>
      <c r="L154" s="11">
        <v>2504999</v>
      </c>
      <c r="M154" s="11">
        <v>118055</v>
      </c>
      <c r="N154" s="54" t="s">
        <v>1526</v>
      </c>
      <c r="O154" s="320">
        <v>1</v>
      </c>
      <c r="P154" s="311" t="s">
        <v>677</v>
      </c>
      <c r="Q154" s="320">
        <v>0</v>
      </c>
      <c r="R154" s="54" t="s">
        <v>1527</v>
      </c>
      <c r="S154" s="74" t="s">
        <v>1528</v>
      </c>
      <c r="T154" s="56">
        <v>22</v>
      </c>
      <c r="U154" s="75" t="s">
        <v>1529</v>
      </c>
      <c r="V154" s="323">
        <v>5395</v>
      </c>
      <c r="W154" s="9"/>
      <c r="X154" s="9"/>
      <c r="Y154" s="9"/>
      <c r="Z154" s="55" t="s">
        <v>1530</v>
      </c>
      <c r="AA154" s="174">
        <v>41668</v>
      </c>
      <c r="AB154" s="79" t="s">
        <v>1531</v>
      </c>
      <c r="AC154" s="23">
        <v>42033</v>
      </c>
      <c r="AD154" s="79" t="s">
        <v>365</v>
      </c>
      <c r="AE154" s="23">
        <v>42137</v>
      </c>
      <c r="AF154" s="17"/>
      <c r="AG154" s="17"/>
      <c r="AH154" s="17"/>
      <c r="AI154" s="17"/>
      <c r="AJ154" s="17"/>
      <c r="AK154" s="17"/>
      <c r="AL154" s="17"/>
      <c r="AM154" s="17"/>
      <c r="AN154" s="17"/>
      <c r="AO154" s="9"/>
      <c r="AP154" s="9"/>
      <c r="AQ154" s="9"/>
      <c r="AR154" s="9"/>
      <c r="AS154" s="9"/>
      <c r="AT154" s="9"/>
      <c r="AU154" s="9"/>
      <c r="AV154" s="9"/>
    </row>
    <row r="155" spans="1:48" ht="12.75">
      <c r="A155" s="14">
        <v>153</v>
      </c>
      <c r="B155" s="56" t="s">
        <v>52</v>
      </c>
      <c r="C155" s="56" t="s">
        <v>634</v>
      </c>
      <c r="D155" s="8">
        <v>43231</v>
      </c>
      <c r="E155" s="320">
        <v>5435</v>
      </c>
      <c r="F155" s="177" t="s">
        <v>156</v>
      </c>
      <c r="G155" s="320"/>
      <c r="H155" s="11">
        <v>0</v>
      </c>
      <c r="I155" s="9"/>
      <c r="J155" s="11"/>
      <c r="K155" s="9"/>
      <c r="L155" s="11">
        <v>5152938</v>
      </c>
      <c r="M155" s="11">
        <v>51529</v>
      </c>
      <c r="N155" s="54" t="s">
        <v>1532</v>
      </c>
      <c r="O155" s="320">
        <v>1</v>
      </c>
      <c r="P155" s="311" t="s">
        <v>677</v>
      </c>
      <c r="Q155" s="320">
        <v>0</v>
      </c>
      <c r="R155" s="54" t="s">
        <v>1533</v>
      </c>
      <c r="S155" s="74" t="s">
        <v>1534</v>
      </c>
      <c r="T155" s="56">
        <v>28</v>
      </c>
      <c r="U155" s="75" t="s">
        <v>1535</v>
      </c>
      <c r="V155" s="55" t="s">
        <v>1536</v>
      </c>
      <c r="W155" s="9"/>
      <c r="X155" s="9"/>
      <c r="Y155" s="9"/>
      <c r="Z155" s="55" t="s">
        <v>998</v>
      </c>
      <c r="AA155" s="174">
        <v>39955</v>
      </c>
      <c r="AB155" s="79" t="s">
        <v>1537</v>
      </c>
      <c r="AC155" s="23">
        <v>40463</v>
      </c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9"/>
      <c r="AP155" s="9"/>
      <c r="AQ155" s="9"/>
      <c r="AR155" s="9"/>
      <c r="AS155" s="9"/>
      <c r="AT155" s="9"/>
      <c r="AU155" s="9"/>
      <c r="AV155" s="9"/>
    </row>
    <row r="156" spans="1:48" ht="12.75">
      <c r="A156" s="14">
        <v>154</v>
      </c>
      <c r="B156" s="56" t="s">
        <v>50</v>
      </c>
      <c r="C156" s="56" t="s">
        <v>54</v>
      </c>
      <c r="D156" s="8">
        <v>43235</v>
      </c>
      <c r="E156" s="320">
        <v>6518</v>
      </c>
      <c r="F156" s="177" t="s">
        <v>1538</v>
      </c>
      <c r="G156" s="320"/>
      <c r="H156" s="11">
        <v>1723.19</v>
      </c>
      <c r="I156" s="9"/>
      <c r="J156" s="11">
        <v>1085</v>
      </c>
      <c r="K156" s="9"/>
      <c r="L156" s="11">
        <v>44032794</v>
      </c>
      <c r="M156" s="11">
        <v>561416</v>
      </c>
      <c r="N156" s="54" t="s">
        <v>1539</v>
      </c>
      <c r="O156" s="320">
        <v>3</v>
      </c>
      <c r="P156" s="311" t="s">
        <v>1540</v>
      </c>
      <c r="Q156" s="320">
        <v>0</v>
      </c>
      <c r="R156" s="54" t="s">
        <v>1541</v>
      </c>
      <c r="S156" s="74" t="s">
        <v>1542</v>
      </c>
      <c r="T156" s="56">
        <v>37</v>
      </c>
      <c r="U156" s="75" t="s">
        <v>551</v>
      </c>
      <c r="V156" s="323">
        <v>1908</v>
      </c>
      <c r="W156" s="9"/>
      <c r="X156" s="9"/>
      <c r="Y156" s="9"/>
      <c r="Z156" s="323"/>
      <c r="AA156" s="323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9"/>
      <c r="AP156" s="9"/>
      <c r="AQ156" s="9"/>
      <c r="AR156" s="9"/>
      <c r="AS156" s="9"/>
      <c r="AT156" s="9"/>
      <c r="AU156" s="9"/>
      <c r="AV156" s="9"/>
    </row>
    <row r="157" spans="1:48" ht="12.75">
      <c r="A157" s="14">
        <v>155</v>
      </c>
      <c r="B157" s="56" t="s">
        <v>52</v>
      </c>
      <c r="C157" s="56" t="s">
        <v>44</v>
      </c>
      <c r="D157" s="8">
        <v>43236</v>
      </c>
      <c r="E157" s="320">
        <v>69</v>
      </c>
      <c r="F157" s="177" t="s">
        <v>1543</v>
      </c>
      <c r="G157" s="320"/>
      <c r="H157" s="11">
        <v>0</v>
      </c>
      <c r="I157" s="9"/>
      <c r="J157" s="11"/>
      <c r="K157" s="9"/>
      <c r="L157" s="11">
        <v>2500000</v>
      </c>
      <c r="M157" s="11">
        <v>25000</v>
      </c>
      <c r="N157" s="54" t="s">
        <v>1544</v>
      </c>
      <c r="O157" s="320">
        <v>1</v>
      </c>
      <c r="P157" s="311" t="s">
        <v>1545</v>
      </c>
      <c r="Q157" s="320">
        <v>0</v>
      </c>
      <c r="R157" s="54" t="s">
        <v>1546</v>
      </c>
      <c r="S157" s="74" t="s">
        <v>1547</v>
      </c>
      <c r="T157" s="56">
        <v>5</v>
      </c>
      <c r="U157" s="75" t="s">
        <v>1548</v>
      </c>
      <c r="V157" s="55" t="s">
        <v>1549</v>
      </c>
      <c r="W157" s="9"/>
      <c r="X157" s="9"/>
      <c r="Y157" s="9"/>
      <c r="Z157" s="55" t="s">
        <v>1550</v>
      </c>
      <c r="AA157" s="174">
        <v>17111</v>
      </c>
      <c r="AB157" s="79" t="s">
        <v>1551</v>
      </c>
      <c r="AC157" s="23">
        <v>39016</v>
      </c>
      <c r="AD157" s="79" t="s">
        <v>583</v>
      </c>
      <c r="AE157" s="23">
        <v>39027</v>
      </c>
      <c r="AF157" s="79" t="s">
        <v>1552</v>
      </c>
      <c r="AG157" s="23">
        <v>42583</v>
      </c>
      <c r="AH157" s="79" t="s">
        <v>1553</v>
      </c>
      <c r="AI157" s="23">
        <v>39023</v>
      </c>
      <c r="AJ157" s="79" t="s">
        <v>1554</v>
      </c>
      <c r="AK157" s="23">
        <v>42583</v>
      </c>
      <c r="AL157" s="79" t="s">
        <v>1555</v>
      </c>
      <c r="AM157" s="23">
        <v>42795</v>
      </c>
      <c r="AN157" s="17"/>
      <c r="AO157" s="9"/>
      <c r="AP157" s="9"/>
      <c r="AQ157" s="9"/>
      <c r="AR157" s="9"/>
      <c r="AS157" s="9"/>
      <c r="AT157" s="9"/>
      <c r="AU157" s="9"/>
      <c r="AV157" s="9"/>
    </row>
    <row r="158" spans="1:48" ht="12.75">
      <c r="A158" s="14">
        <v>156</v>
      </c>
      <c r="B158" s="56" t="s">
        <v>50</v>
      </c>
      <c r="C158" s="56" t="s">
        <v>43</v>
      </c>
      <c r="D158" s="8">
        <v>43237</v>
      </c>
      <c r="E158" s="320">
        <v>12</v>
      </c>
      <c r="F158" s="177" t="s">
        <v>1556</v>
      </c>
      <c r="G158" s="320"/>
      <c r="H158" s="11">
        <v>285.64</v>
      </c>
      <c r="I158" s="9"/>
      <c r="J158" s="11">
        <v>2835.98</v>
      </c>
      <c r="K158" s="9"/>
      <c r="L158" s="11">
        <v>49992713</v>
      </c>
      <c r="M158" s="11">
        <v>749891</v>
      </c>
      <c r="N158" s="54" t="s">
        <v>1526</v>
      </c>
      <c r="O158" s="90" t="s">
        <v>1557</v>
      </c>
      <c r="P158" s="311" t="s">
        <v>677</v>
      </c>
      <c r="Q158" s="320">
        <v>0</v>
      </c>
      <c r="R158" s="54" t="s">
        <v>1559</v>
      </c>
      <c r="S158" s="74" t="s">
        <v>1560</v>
      </c>
      <c r="T158" s="56">
        <v>10</v>
      </c>
      <c r="U158" s="75" t="s">
        <v>762</v>
      </c>
      <c r="V158" s="323">
        <v>1330</v>
      </c>
      <c r="W158" s="9"/>
      <c r="X158" s="9"/>
      <c r="Y158" s="9"/>
      <c r="Z158" s="323"/>
      <c r="AA158" s="323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9"/>
      <c r="AP158" s="9"/>
      <c r="AQ158" s="9"/>
      <c r="AR158" s="9"/>
      <c r="AS158" s="9"/>
      <c r="AT158" s="9"/>
      <c r="AU158" s="9"/>
      <c r="AV158" s="9"/>
    </row>
    <row r="159" spans="1:48" ht="12.75">
      <c r="A159" s="14">
        <v>157</v>
      </c>
      <c r="B159" s="56" t="s">
        <v>52</v>
      </c>
      <c r="C159" s="56" t="s">
        <v>44</v>
      </c>
      <c r="D159" s="8">
        <v>43238</v>
      </c>
      <c r="E159" s="320">
        <v>1231</v>
      </c>
      <c r="F159" s="177" t="s">
        <v>1561</v>
      </c>
      <c r="G159" s="320"/>
      <c r="H159" s="11">
        <v>0</v>
      </c>
      <c r="I159" s="9"/>
      <c r="J159" s="11"/>
      <c r="K159" s="9"/>
      <c r="L159" s="11">
        <v>5000000</v>
      </c>
      <c r="M159" s="11">
        <v>50000</v>
      </c>
      <c r="N159" s="54" t="s">
        <v>529</v>
      </c>
      <c r="O159" s="320">
        <v>1</v>
      </c>
      <c r="P159" s="311" t="s">
        <v>1562</v>
      </c>
      <c r="Q159" s="320">
        <v>0</v>
      </c>
      <c r="R159" s="54" t="s">
        <v>1563</v>
      </c>
      <c r="S159" s="74" t="s">
        <v>1564</v>
      </c>
      <c r="T159" s="56">
        <v>8</v>
      </c>
      <c r="U159" s="75" t="s">
        <v>158</v>
      </c>
      <c r="V159" s="323">
        <v>2720</v>
      </c>
      <c r="W159" s="9"/>
      <c r="X159" s="9"/>
      <c r="Y159" s="9"/>
      <c r="Z159" s="55" t="s">
        <v>1565</v>
      </c>
      <c r="AA159" s="174">
        <v>36588</v>
      </c>
      <c r="AB159" s="79" t="s">
        <v>1566</v>
      </c>
      <c r="AC159" s="23">
        <v>39745</v>
      </c>
      <c r="AD159" s="79" t="s">
        <v>1567</v>
      </c>
      <c r="AE159" s="23">
        <v>39997</v>
      </c>
      <c r="AF159" s="79" t="s">
        <v>1492</v>
      </c>
      <c r="AG159" s="23">
        <v>41001</v>
      </c>
      <c r="AH159" s="17"/>
      <c r="AI159" s="17"/>
      <c r="AJ159" s="17"/>
      <c r="AK159" s="17"/>
      <c r="AL159" s="17"/>
      <c r="AM159" s="17"/>
      <c r="AN159" s="17"/>
      <c r="AO159" s="9"/>
      <c r="AP159" s="9"/>
      <c r="AQ159" s="9"/>
      <c r="AR159" s="9"/>
      <c r="AS159" s="9"/>
      <c r="AT159" s="9"/>
      <c r="AU159" s="9"/>
      <c r="AV159" s="9"/>
    </row>
    <row r="160" spans="1:48" ht="12.75">
      <c r="A160" s="14">
        <v>158</v>
      </c>
      <c r="B160" s="56" t="s">
        <v>52</v>
      </c>
      <c r="C160" s="56" t="s">
        <v>44</v>
      </c>
      <c r="D160" s="8">
        <v>43244</v>
      </c>
      <c r="E160" s="320">
        <v>6139</v>
      </c>
      <c r="F160" s="177" t="s">
        <v>1120</v>
      </c>
      <c r="G160" s="320"/>
      <c r="H160" s="11">
        <v>0</v>
      </c>
      <c r="I160" s="9"/>
      <c r="J160" s="11"/>
      <c r="K160" s="9"/>
      <c r="L160" s="11">
        <v>7197086</v>
      </c>
      <c r="M160" s="11">
        <v>71971</v>
      </c>
      <c r="N160" s="54" t="s">
        <v>1532</v>
      </c>
      <c r="O160" s="320">
        <v>0</v>
      </c>
      <c r="P160" s="311" t="s">
        <v>677</v>
      </c>
      <c r="Q160" s="320">
        <v>0</v>
      </c>
      <c r="R160" s="54" t="s">
        <v>1568</v>
      </c>
      <c r="S160" s="74" t="s">
        <v>1569</v>
      </c>
      <c r="T160" s="56">
        <v>28</v>
      </c>
      <c r="U160" s="75" t="s">
        <v>612</v>
      </c>
      <c r="V160" s="55" t="s">
        <v>1570</v>
      </c>
      <c r="W160" s="9"/>
      <c r="X160" s="9"/>
      <c r="Y160" s="9"/>
      <c r="Z160" s="55" t="s">
        <v>1126</v>
      </c>
      <c r="AA160" s="174">
        <v>40903</v>
      </c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9"/>
      <c r="AP160" s="9"/>
      <c r="AQ160" s="9"/>
      <c r="AR160" s="9"/>
      <c r="AS160" s="9"/>
      <c r="AT160" s="9"/>
      <c r="AU160" s="9"/>
      <c r="AV160" s="9"/>
    </row>
    <row r="161" spans="1:48" ht="12.75">
      <c r="A161" s="14">
        <v>159</v>
      </c>
      <c r="B161" s="56" t="s">
        <v>52</v>
      </c>
      <c r="C161" s="56" t="s">
        <v>44</v>
      </c>
      <c r="D161" s="8">
        <v>43244</v>
      </c>
      <c r="E161" s="320">
        <v>5</v>
      </c>
      <c r="F161" s="177" t="s">
        <v>357</v>
      </c>
      <c r="G161" s="320"/>
      <c r="H161" s="11">
        <v>0</v>
      </c>
      <c r="I161" s="9"/>
      <c r="J161" s="11"/>
      <c r="K161" s="9"/>
      <c r="L161" s="11">
        <v>19018037</v>
      </c>
      <c r="M161" s="11">
        <v>190180</v>
      </c>
      <c r="N161" s="54" t="s">
        <v>745</v>
      </c>
      <c r="O161" s="320">
        <v>0</v>
      </c>
      <c r="P161" s="311" t="s">
        <v>670</v>
      </c>
      <c r="Q161" s="320">
        <v>0</v>
      </c>
      <c r="R161" s="54" t="s">
        <v>1571</v>
      </c>
      <c r="S161" s="74" t="s">
        <v>1572</v>
      </c>
      <c r="T161" s="56">
        <v>11</v>
      </c>
      <c r="U161" s="75" t="s">
        <v>234</v>
      </c>
      <c r="V161" s="323">
        <v>1786</v>
      </c>
      <c r="W161" s="9"/>
      <c r="X161" s="9"/>
      <c r="Y161" s="9"/>
      <c r="Z161" s="55" t="s">
        <v>1573</v>
      </c>
      <c r="AA161" s="174">
        <v>18351</v>
      </c>
      <c r="AB161" s="79" t="s">
        <v>1574</v>
      </c>
      <c r="AC161" s="23">
        <v>44053</v>
      </c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9"/>
      <c r="AP161" s="9"/>
      <c r="AQ161" s="9"/>
      <c r="AR161" s="9"/>
      <c r="AS161" s="9"/>
      <c r="AT161" s="9"/>
      <c r="AU161" s="9"/>
      <c r="AV161" s="9"/>
    </row>
    <row r="162" spans="1:48" ht="12.75">
      <c r="A162" s="14">
        <v>160</v>
      </c>
      <c r="B162" s="56" t="s">
        <v>52</v>
      </c>
      <c r="C162" s="56" t="s">
        <v>44</v>
      </c>
      <c r="D162" s="8">
        <v>43244</v>
      </c>
      <c r="E162" s="320">
        <v>5268</v>
      </c>
      <c r="F162" s="177" t="s">
        <v>205</v>
      </c>
      <c r="G162" s="320"/>
      <c r="H162" s="11">
        <v>0</v>
      </c>
      <c r="I162" s="9"/>
      <c r="J162" s="11">
        <v>8573.5</v>
      </c>
      <c r="K162" s="9"/>
      <c r="L162" s="11">
        <v>58332108</v>
      </c>
      <c r="M162" s="11">
        <v>583321</v>
      </c>
      <c r="N162" s="54" t="s">
        <v>1575</v>
      </c>
      <c r="O162" s="320">
        <v>2</v>
      </c>
      <c r="P162" s="311" t="s">
        <v>636</v>
      </c>
      <c r="Q162" s="320">
        <v>0</v>
      </c>
      <c r="R162" s="54" t="s">
        <v>1576</v>
      </c>
      <c r="S162" s="74" t="s">
        <v>1577</v>
      </c>
      <c r="T162" s="129">
        <v>21</v>
      </c>
      <c r="U162" s="75" t="s">
        <v>1578</v>
      </c>
      <c r="V162" s="55" t="s">
        <v>1579</v>
      </c>
      <c r="W162" s="9"/>
      <c r="X162" s="9"/>
      <c r="Y162" s="9"/>
      <c r="Z162" s="55" t="s">
        <v>1580</v>
      </c>
      <c r="AA162" s="174">
        <v>36650</v>
      </c>
      <c r="AB162" s="79" t="s">
        <v>1581</v>
      </c>
      <c r="AC162" s="23">
        <v>37656</v>
      </c>
      <c r="AD162" s="79" t="s">
        <v>1582</v>
      </c>
      <c r="AE162" s="23">
        <v>38488</v>
      </c>
      <c r="AF162" s="17"/>
      <c r="AG162" s="17"/>
      <c r="AH162" s="17"/>
      <c r="AI162" s="17"/>
      <c r="AJ162" s="17"/>
      <c r="AK162" s="17"/>
      <c r="AL162" s="17"/>
      <c r="AM162" s="17"/>
      <c r="AN162" s="17"/>
      <c r="AO162" s="9"/>
      <c r="AP162" s="9"/>
      <c r="AQ162" s="9"/>
      <c r="AR162" s="9"/>
      <c r="AS162" s="9"/>
      <c r="AT162" s="9"/>
      <c r="AU162" s="9"/>
      <c r="AV162" s="9"/>
    </row>
    <row r="163" spans="1:48" ht="12.75">
      <c r="A163" s="14">
        <v>161</v>
      </c>
      <c r="B163" s="56" t="s">
        <v>52</v>
      </c>
      <c r="C163" s="56" t="s">
        <v>44</v>
      </c>
      <c r="D163" s="8">
        <v>43244</v>
      </c>
      <c r="E163" s="320">
        <v>1137</v>
      </c>
      <c r="F163" s="177" t="s">
        <v>208</v>
      </c>
      <c r="G163" s="320"/>
      <c r="H163" s="11">
        <v>0</v>
      </c>
      <c r="I163" s="9"/>
      <c r="J163" s="11">
        <v>365.08</v>
      </c>
      <c r="K163" s="9"/>
      <c r="L163" s="11">
        <v>5602580</v>
      </c>
      <c r="M163" s="11">
        <v>56026</v>
      </c>
      <c r="N163" s="54" t="s">
        <v>1583</v>
      </c>
      <c r="O163" s="320">
        <v>2</v>
      </c>
      <c r="P163" s="311" t="s">
        <v>1540</v>
      </c>
      <c r="Q163" s="320">
        <v>0</v>
      </c>
      <c r="R163" s="54" t="s">
        <v>1584</v>
      </c>
      <c r="S163" s="74" t="s">
        <v>1585</v>
      </c>
      <c r="T163" s="56">
        <v>8</v>
      </c>
      <c r="U163" s="75" t="s">
        <v>654</v>
      </c>
      <c r="V163" s="55" t="s">
        <v>1586</v>
      </c>
      <c r="W163" s="9"/>
      <c r="X163" s="9"/>
      <c r="Y163" s="9"/>
      <c r="Z163" s="55" t="s">
        <v>1587</v>
      </c>
      <c r="AA163" s="174">
        <v>17740</v>
      </c>
      <c r="AB163" s="79" t="s">
        <v>1588</v>
      </c>
      <c r="AC163" s="23">
        <v>41795</v>
      </c>
      <c r="AD163" s="79" t="s">
        <v>1589</v>
      </c>
      <c r="AE163" s="23">
        <v>42002</v>
      </c>
      <c r="AF163" s="79" t="s">
        <v>1000</v>
      </c>
      <c r="AG163" s="23">
        <v>42090</v>
      </c>
      <c r="AH163" s="17"/>
      <c r="AI163" s="17"/>
      <c r="AJ163" s="17"/>
      <c r="AK163" s="17"/>
      <c r="AL163" s="17"/>
      <c r="AM163" s="17"/>
      <c r="AN163" s="17"/>
      <c r="AO163" s="9"/>
      <c r="AP163" s="9"/>
      <c r="AQ163" s="9"/>
      <c r="AR163" s="9"/>
      <c r="AS163" s="9"/>
      <c r="AT163" s="9"/>
      <c r="AU163" s="9"/>
      <c r="AV163" s="9"/>
    </row>
    <row r="164" spans="1:48" ht="12.75">
      <c r="A164" s="14">
        <v>162</v>
      </c>
      <c r="B164" s="56" t="s">
        <v>50</v>
      </c>
      <c r="C164" s="56" t="s">
        <v>43</v>
      </c>
      <c r="D164" s="8">
        <v>43244</v>
      </c>
      <c r="E164" s="320">
        <v>5129</v>
      </c>
      <c r="F164" s="177" t="s">
        <v>1590</v>
      </c>
      <c r="G164" s="56" t="s">
        <v>111</v>
      </c>
      <c r="H164" s="11">
        <v>16959.56</v>
      </c>
      <c r="I164" s="9"/>
      <c r="J164" s="11">
        <v>4910.85</v>
      </c>
      <c r="K164" s="9"/>
      <c r="L164" s="11">
        <v>4205989255</v>
      </c>
      <c r="M164" s="11">
        <v>40892862</v>
      </c>
      <c r="N164" s="54" t="s">
        <v>102</v>
      </c>
      <c r="O164" s="56" t="s">
        <v>1591</v>
      </c>
      <c r="P164" s="311" t="s">
        <v>1592</v>
      </c>
      <c r="Q164" s="320">
        <v>0</v>
      </c>
      <c r="R164" s="54" t="s">
        <v>1593</v>
      </c>
      <c r="S164" s="74" t="s">
        <v>1594</v>
      </c>
      <c r="T164" s="56">
        <v>16</v>
      </c>
      <c r="U164" s="75" t="s">
        <v>1595</v>
      </c>
      <c r="V164" s="55" t="s">
        <v>1596</v>
      </c>
      <c r="W164" s="9"/>
      <c r="X164" s="9"/>
      <c r="Y164" s="9"/>
      <c r="Z164" s="323"/>
      <c r="AA164" s="323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9"/>
      <c r="AP164" s="9"/>
      <c r="AQ164" s="9"/>
      <c r="AR164" s="9"/>
      <c r="AS164" s="9"/>
      <c r="AT164" s="9"/>
      <c r="AU164" s="9"/>
      <c r="AV164" s="9"/>
    </row>
    <row r="165" spans="1:48" ht="12.75">
      <c r="A165" s="14">
        <v>163</v>
      </c>
      <c r="B165" s="56" t="s">
        <v>50</v>
      </c>
      <c r="C165" s="56" t="s">
        <v>43</v>
      </c>
      <c r="D165" s="8">
        <v>43244</v>
      </c>
      <c r="E165" s="320">
        <v>242</v>
      </c>
      <c r="F165" s="177" t="s">
        <v>1597</v>
      </c>
      <c r="G165" s="56" t="s">
        <v>111</v>
      </c>
      <c r="H165" s="11">
        <v>4756.02</v>
      </c>
      <c r="I165" s="9"/>
      <c r="J165" s="11">
        <v>1297.09</v>
      </c>
      <c r="K165" s="9"/>
      <c r="L165" s="11">
        <v>1153419580</v>
      </c>
      <c r="M165" s="11">
        <v>11765923</v>
      </c>
      <c r="N165" s="54" t="s">
        <v>102</v>
      </c>
      <c r="O165" s="320">
        <v>5</v>
      </c>
      <c r="P165" s="311" t="s">
        <v>1598</v>
      </c>
      <c r="Q165" s="320">
        <v>0</v>
      </c>
      <c r="R165" s="54" t="s">
        <v>708</v>
      </c>
      <c r="S165" s="74" t="s">
        <v>1599</v>
      </c>
      <c r="T165" s="56">
        <v>7</v>
      </c>
      <c r="U165" s="75" t="s">
        <v>710</v>
      </c>
      <c r="V165" s="55" t="s">
        <v>1600</v>
      </c>
      <c r="W165" s="9"/>
      <c r="X165" s="9"/>
      <c r="Y165" s="9"/>
      <c r="Z165" s="323"/>
      <c r="AA165" s="323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9"/>
      <c r="AP165" s="9"/>
      <c r="AQ165" s="9"/>
      <c r="AR165" s="9"/>
      <c r="AS165" s="9"/>
      <c r="AT165" s="9"/>
      <c r="AU165" s="9"/>
      <c r="AV165" s="9"/>
    </row>
    <row r="166" spans="1:48" ht="12.75">
      <c r="A166" s="14">
        <v>164</v>
      </c>
      <c r="B166" s="56" t="s">
        <v>23</v>
      </c>
      <c r="C166" s="56" t="s">
        <v>1601</v>
      </c>
      <c r="D166" s="90">
        <v>43249</v>
      </c>
      <c r="E166" s="320">
        <v>6133</v>
      </c>
      <c r="F166" s="177" t="s">
        <v>221</v>
      </c>
      <c r="G166" s="320"/>
      <c r="H166" s="11">
        <v>1161.86</v>
      </c>
      <c r="I166" s="9"/>
      <c r="J166" s="11">
        <v>1799.67</v>
      </c>
      <c r="K166" s="9"/>
      <c r="L166" s="11">
        <v>67431240</v>
      </c>
      <c r="M166" s="11">
        <v>1011468</v>
      </c>
      <c r="N166" s="54" t="s">
        <v>1602</v>
      </c>
      <c r="O166" s="320">
        <v>3</v>
      </c>
      <c r="P166" s="311" t="s">
        <v>677</v>
      </c>
      <c r="Q166" s="320">
        <v>0</v>
      </c>
      <c r="R166" s="54" t="s">
        <v>1603</v>
      </c>
      <c r="S166" s="74" t="s">
        <v>1604</v>
      </c>
      <c r="T166" s="56">
        <v>29</v>
      </c>
      <c r="U166" s="75" t="s">
        <v>1605</v>
      </c>
      <c r="V166" s="323">
        <v>2483</v>
      </c>
      <c r="W166" s="9"/>
      <c r="X166" s="9"/>
      <c r="Y166" s="9"/>
      <c r="Z166" s="323"/>
      <c r="AA166" s="323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9"/>
      <c r="AP166" s="9"/>
      <c r="AQ166" s="9"/>
      <c r="AR166" s="9"/>
      <c r="AS166" s="9"/>
      <c r="AT166" s="9"/>
      <c r="AU166" s="9"/>
      <c r="AV166" s="9"/>
    </row>
    <row r="167" spans="1:48" ht="12.75">
      <c r="A167" s="14">
        <v>165</v>
      </c>
      <c r="B167" s="56" t="s">
        <v>107</v>
      </c>
      <c r="C167" s="56" t="s">
        <v>43</v>
      </c>
      <c r="D167" s="8">
        <v>43250</v>
      </c>
      <c r="E167" s="320">
        <v>2768</v>
      </c>
      <c r="F167" s="177" t="s">
        <v>1324</v>
      </c>
      <c r="G167" s="320"/>
      <c r="H167" s="11">
        <v>4270.98</v>
      </c>
      <c r="I167" s="9"/>
      <c r="J167" s="11">
        <v>5635.5</v>
      </c>
      <c r="K167" s="9"/>
      <c r="L167" s="11">
        <v>12000000</v>
      </c>
      <c r="M167" s="11">
        <v>84000</v>
      </c>
      <c r="N167" s="54" t="s">
        <v>1606</v>
      </c>
      <c r="O167" s="320">
        <v>0</v>
      </c>
      <c r="P167" s="311" t="s">
        <v>677</v>
      </c>
      <c r="Q167" s="320">
        <v>0</v>
      </c>
      <c r="R167" s="54" t="s">
        <v>1607</v>
      </c>
      <c r="S167" s="74" t="s">
        <v>1608</v>
      </c>
      <c r="T167" s="56">
        <v>1</v>
      </c>
      <c r="U167" s="75" t="s">
        <v>1609</v>
      </c>
      <c r="V167" s="323">
        <v>1650</v>
      </c>
      <c r="W167" s="9"/>
      <c r="X167" s="9"/>
      <c r="Y167" s="9"/>
      <c r="Z167" s="55" t="s">
        <v>1610</v>
      </c>
      <c r="AA167" s="174">
        <v>39849</v>
      </c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9"/>
      <c r="AP167" s="9"/>
      <c r="AQ167" s="9"/>
      <c r="AR167" s="9"/>
      <c r="AS167" s="9"/>
      <c r="AT167" s="9"/>
      <c r="AU167" s="9"/>
      <c r="AV167" s="9"/>
    </row>
    <row r="168" spans="1:48" ht="12.75">
      <c r="A168" s="14">
        <v>166</v>
      </c>
      <c r="B168" s="56" t="s">
        <v>50</v>
      </c>
      <c r="C168" s="56" t="s">
        <v>43</v>
      </c>
      <c r="D168" s="8">
        <v>43250</v>
      </c>
      <c r="E168" s="320">
        <v>3932</v>
      </c>
      <c r="F168" s="177" t="s">
        <v>751</v>
      </c>
      <c r="G168" s="56" t="s">
        <v>111</v>
      </c>
      <c r="H168" s="11">
        <v>35195.36</v>
      </c>
      <c r="I168" s="9"/>
      <c r="J168" s="11">
        <v>3416.6</v>
      </c>
      <c r="K168" s="9"/>
      <c r="L168" s="11">
        <v>8662082559</v>
      </c>
      <c r="M168" s="11">
        <v>87834928</v>
      </c>
      <c r="N168" s="54" t="s">
        <v>1412</v>
      </c>
      <c r="O168" s="320">
        <v>26</v>
      </c>
      <c r="P168" s="311" t="s">
        <v>1611</v>
      </c>
      <c r="Q168" s="320">
        <v>0</v>
      </c>
      <c r="R168" s="54" t="s">
        <v>1612</v>
      </c>
      <c r="S168" s="74" t="s">
        <v>1613</v>
      </c>
      <c r="T168" s="56">
        <v>16</v>
      </c>
      <c r="U168" s="75" t="s">
        <v>762</v>
      </c>
      <c r="V168" s="55" t="s">
        <v>1614</v>
      </c>
      <c r="W168" s="9"/>
      <c r="X168" s="9"/>
      <c r="Y168" s="9"/>
      <c r="Z168" s="323"/>
      <c r="AA168" s="323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9"/>
      <c r="AP168" s="9"/>
      <c r="AQ168" s="9"/>
      <c r="AR168" s="9"/>
      <c r="AS168" s="9"/>
      <c r="AT168" s="9"/>
      <c r="AU168" s="9"/>
      <c r="AV168" s="9"/>
    </row>
    <row r="169" spans="1:48" ht="12.75">
      <c r="A169" s="14">
        <v>167</v>
      </c>
      <c r="B169" s="56" t="s">
        <v>107</v>
      </c>
      <c r="C169" s="56" t="s">
        <v>43</v>
      </c>
      <c r="D169" s="8">
        <v>43255</v>
      </c>
      <c r="E169" s="320">
        <v>1016</v>
      </c>
      <c r="F169" s="177" t="s">
        <v>961</v>
      </c>
      <c r="G169" s="56" t="s">
        <v>111</v>
      </c>
      <c r="H169" s="11">
        <v>3450.85</v>
      </c>
      <c r="I169" s="9"/>
      <c r="J169" s="11">
        <v>1226.74</v>
      </c>
      <c r="K169" s="9"/>
      <c r="L169" s="11">
        <v>89968536</v>
      </c>
      <c r="M169" s="11">
        <v>4549492</v>
      </c>
      <c r="N169" s="54" t="s">
        <v>102</v>
      </c>
      <c r="O169" s="320">
        <v>5</v>
      </c>
      <c r="P169" s="311" t="s">
        <v>1709</v>
      </c>
      <c r="Q169" s="320">
        <v>0</v>
      </c>
      <c r="R169" s="54" t="s">
        <v>1710</v>
      </c>
      <c r="S169" s="74" t="s">
        <v>1711</v>
      </c>
      <c r="T169" s="56">
        <v>10</v>
      </c>
      <c r="U169" s="75" t="s">
        <v>1751</v>
      </c>
      <c r="V169" s="323">
        <v>338</v>
      </c>
      <c r="W169" s="9"/>
      <c r="X169" s="9"/>
      <c r="Y169" s="9"/>
      <c r="Z169" s="55" t="s">
        <v>1712</v>
      </c>
      <c r="AA169" s="174">
        <v>42228</v>
      </c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9"/>
      <c r="AP169" s="9"/>
      <c r="AQ169" s="9"/>
      <c r="AR169" s="9"/>
      <c r="AS169" s="9"/>
      <c r="AT169" s="9"/>
      <c r="AU169" s="9"/>
      <c r="AV169" s="9"/>
    </row>
    <row r="170" spans="1:48" ht="12.75">
      <c r="A170" s="14">
        <v>168</v>
      </c>
      <c r="B170" s="56" t="s">
        <v>107</v>
      </c>
      <c r="C170" s="56" t="s">
        <v>46</v>
      </c>
      <c r="D170" s="8">
        <v>43256</v>
      </c>
      <c r="E170" s="320">
        <v>1561</v>
      </c>
      <c r="F170" s="177" t="s">
        <v>1713</v>
      </c>
      <c r="G170" s="320"/>
      <c r="H170" s="11">
        <v>98.32</v>
      </c>
      <c r="I170" s="9"/>
      <c r="J170" s="11">
        <v>292.18</v>
      </c>
      <c r="K170" s="9"/>
      <c r="L170" s="11">
        <v>753603</v>
      </c>
      <c r="M170" s="11">
        <v>60603</v>
      </c>
      <c r="N170" s="54" t="s">
        <v>1714</v>
      </c>
      <c r="O170" s="320">
        <v>1</v>
      </c>
      <c r="P170" s="311" t="s">
        <v>670</v>
      </c>
      <c r="Q170" s="320">
        <v>0</v>
      </c>
      <c r="R170" s="54" t="s">
        <v>1715</v>
      </c>
      <c r="S170" s="74" t="s">
        <v>1716</v>
      </c>
      <c r="T170" s="129">
        <v>2</v>
      </c>
      <c r="U170" s="75" t="s">
        <v>930</v>
      </c>
      <c r="V170" s="323">
        <v>4697</v>
      </c>
      <c r="W170" s="9"/>
      <c r="X170" s="9"/>
      <c r="Y170" s="9"/>
      <c r="Z170" s="323">
        <v>245</v>
      </c>
      <c r="AA170" s="174">
        <v>42221</v>
      </c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9"/>
      <c r="AP170" s="9"/>
      <c r="AQ170" s="9"/>
      <c r="AR170" s="9"/>
      <c r="AS170" s="9"/>
      <c r="AT170" s="9"/>
      <c r="AU170" s="9"/>
      <c r="AV170" s="9"/>
    </row>
    <row r="171" spans="1:48" ht="12.75">
      <c r="A171" s="14">
        <v>169</v>
      </c>
      <c r="B171" s="56" t="s">
        <v>107</v>
      </c>
      <c r="C171" s="56" t="s">
        <v>43</v>
      </c>
      <c r="D171" s="8">
        <v>43256</v>
      </c>
      <c r="E171" s="320">
        <v>2856</v>
      </c>
      <c r="F171" s="177" t="s">
        <v>1717</v>
      </c>
      <c r="G171" s="56" t="s">
        <v>111</v>
      </c>
      <c r="H171" s="11">
        <v>6003.38</v>
      </c>
      <c r="I171" s="9"/>
      <c r="J171" s="11">
        <v>1640.06</v>
      </c>
      <c r="K171" s="9"/>
      <c r="L171" s="11">
        <v>52223341</v>
      </c>
      <c r="M171" s="11">
        <v>317048</v>
      </c>
      <c r="N171" s="54" t="s">
        <v>102</v>
      </c>
      <c r="O171" s="320">
        <v>5</v>
      </c>
      <c r="P171" s="311" t="s">
        <v>1718</v>
      </c>
      <c r="Q171" s="320">
        <v>0</v>
      </c>
      <c r="R171" s="54" t="s">
        <v>1719</v>
      </c>
      <c r="S171" s="74" t="s">
        <v>1720</v>
      </c>
      <c r="T171" s="56">
        <v>1</v>
      </c>
      <c r="U171" s="75" t="s">
        <v>828</v>
      </c>
      <c r="V171" s="323">
        <v>4700</v>
      </c>
      <c r="W171" s="9"/>
      <c r="X171" s="9"/>
      <c r="Y171" s="9"/>
      <c r="Z171" s="55" t="s">
        <v>1721</v>
      </c>
      <c r="AA171" s="174">
        <v>42884</v>
      </c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9"/>
      <c r="AP171" s="9"/>
      <c r="AQ171" s="9"/>
      <c r="AR171" s="9"/>
      <c r="AS171" s="9"/>
      <c r="AT171" s="9"/>
      <c r="AU171" s="9"/>
      <c r="AV171" s="9"/>
    </row>
    <row r="172" spans="1:48" ht="12.75">
      <c r="A172" s="14">
        <v>170</v>
      </c>
      <c r="B172" s="56" t="s">
        <v>107</v>
      </c>
      <c r="C172" s="56" t="s">
        <v>43</v>
      </c>
      <c r="D172" s="8">
        <v>43258</v>
      </c>
      <c r="E172" s="320">
        <v>946</v>
      </c>
      <c r="F172" s="177" t="s">
        <v>1722</v>
      </c>
      <c r="G172" s="56" t="s">
        <v>111</v>
      </c>
      <c r="H172" s="11">
        <v>6859.96</v>
      </c>
      <c r="I172" s="9"/>
      <c r="J172" s="11">
        <v>1541.96</v>
      </c>
      <c r="K172" s="9"/>
      <c r="L172" s="11">
        <v>123321</v>
      </c>
      <c r="M172" s="11">
        <v>86325</v>
      </c>
      <c r="N172" s="54" t="s">
        <v>1412</v>
      </c>
      <c r="O172" s="320">
        <v>8</v>
      </c>
      <c r="P172" s="311" t="s">
        <v>1723</v>
      </c>
      <c r="Q172" s="320">
        <v>0</v>
      </c>
      <c r="R172" s="54" t="s">
        <v>1724</v>
      </c>
      <c r="S172" s="74" t="s">
        <v>1725</v>
      </c>
      <c r="T172" s="56">
        <v>11</v>
      </c>
      <c r="U172" s="75" t="s">
        <v>234</v>
      </c>
      <c r="V172" s="55" t="s">
        <v>1726</v>
      </c>
      <c r="W172" s="9"/>
      <c r="X172" s="9"/>
      <c r="Y172" s="9"/>
      <c r="Z172" s="55" t="s">
        <v>1727</v>
      </c>
      <c r="AA172" s="174">
        <v>42367</v>
      </c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9"/>
      <c r="AP172" s="9"/>
      <c r="AQ172" s="9"/>
      <c r="AR172" s="9"/>
      <c r="AS172" s="9"/>
      <c r="AT172" s="9"/>
      <c r="AU172" s="9"/>
      <c r="AV172" s="9"/>
    </row>
    <row r="173" spans="1:48" ht="12.75">
      <c r="A173" s="14">
        <v>171</v>
      </c>
      <c r="B173" s="56" t="s">
        <v>50</v>
      </c>
      <c r="C173" s="56" t="s">
        <v>54</v>
      </c>
      <c r="D173" s="8">
        <v>43258</v>
      </c>
      <c r="E173" s="320">
        <v>5129</v>
      </c>
      <c r="F173" s="177" t="s">
        <v>1728</v>
      </c>
      <c r="G173" s="320"/>
      <c r="H173" s="11">
        <v>1905.93</v>
      </c>
      <c r="I173" s="9"/>
      <c r="J173" s="11">
        <v>2866.7</v>
      </c>
      <c r="K173" s="9"/>
      <c r="L173" s="11">
        <v>47009700</v>
      </c>
      <c r="M173" s="11">
        <v>705146</v>
      </c>
      <c r="N173" s="54" t="s">
        <v>745</v>
      </c>
      <c r="O173" s="320">
        <v>2</v>
      </c>
      <c r="P173" s="311" t="s">
        <v>670</v>
      </c>
      <c r="Q173" s="320">
        <v>0</v>
      </c>
      <c r="R173" s="54" t="s">
        <v>1729</v>
      </c>
      <c r="S173" s="74" t="s">
        <v>1730</v>
      </c>
      <c r="T173" s="56">
        <v>16</v>
      </c>
      <c r="U173" s="75" t="s">
        <v>535</v>
      </c>
      <c r="V173" s="323">
        <v>2700</v>
      </c>
      <c r="W173" s="9"/>
      <c r="X173" s="9"/>
      <c r="Y173" s="9"/>
      <c r="Z173" s="323"/>
      <c r="AA173" s="323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9"/>
      <c r="AP173" s="9"/>
      <c r="AQ173" s="9"/>
      <c r="AR173" s="9"/>
      <c r="AS173" s="9"/>
      <c r="AT173" s="9"/>
      <c r="AU173" s="9"/>
      <c r="AV173" s="9"/>
    </row>
    <row r="174" spans="1:48" ht="12.75">
      <c r="A174" s="14">
        <v>172</v>
      </c>
      <c r="B174" s="56" t="s">
        <v>52</v>
      </c>
      <c r="C174" s="56" t="s">
        <v>634</v>
      </c>
      <c r="D174" s="8">
        <v>43258</v>
      </c>
      <c r="E174" s="320">
        <v>5639</v>
      </c>
      <c r="F174" s="177" t="s">
        <v>1459</v>
      </c>
      <c r="G174" s="320"/>
      <c r="H174" s="11">
        <v>83.1</v>
      </c>
      <c r="I174" s="9"/>
      <c r="J174" s="11">
        <v>404.18</v>
      </c>
      <c r="K174" s="9"/>
      <c r="L174" s="11">
        <v>14955031</v>
      </c>
      <c r="M174" s="11">
        <v>220575</v>
      </c>
      <c r="N174" s="54" t="s">
        <v>102</v>
      </c>
      <c r="O174" s="320">
        <v>0</v>
      </c>
      <c r="P174" s="311" t="s">
        <v>636</v>
      </c>
      <c r="Q174" s="320">
        <v>0</v>
      </c>
      <c r="R174" s="54" t="s">
        <v>1731</v>
      </c>
      <c r="S174" s="74" t="s">
        <v>1326</v>
      </c>
      <c r="T174" s="56">
        <v>19</v>
      </c>
      <c r="U174" s="75" t="s">
        <v>612</v>
      </c>
      <c r="V174" s="55" t="s">
        <v>1732</v>
      </c>
      <c r="W174" s="9"/>
      <c r="X174" s="9"/>
      <c r="Y174" s="9"/>
      <c r="Z174" s="55" t="s">
        <v>1733</v>
      </c>
      <c r="AA174" s="174">
        <v>23982</v>
      </c>
      <c r="AB174" s="79" t="s">
        <v>103</v>
      </c>
      <c r="AC174" s="23">
        <v>24077</v>
      </c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9"/>
      <c r="AP174" s="9"/>
      <c r="AQ174" s="9"/>
      <c r="AR174" s="9"/>
      <c r="AS174" s="9"/>
      <c r="AT174" s="9"/>
      <c r="AU174" s="9"/>
      <c r="AV174" s="9"/>
    </row>
    <row r="175" spans="1:48" ht="12.75">
      <c r="A175" s="14">
        <v>173</v>
      </c>
      <c r="B175" s="56" t="s">
        <v>50</v>
      </c>
      <c r="C175" s="56" t="s">
        <v>46</v>
      </c>
      <c r="D175" s="8">
        <v>43258</v>
      </c>
      <c r="E175" s="320">
        <v>5649</v>
      </c>
      <c r="F175" s="177" t="s">
        <v>1343</v>
      </c>
      <c r="G175" s="320"/>
      <c r="H175" s="11">
        <v>84.71</v>
      </c>
      <c r="I175" s="9"/>
      <c r="J175" s="11">
        <v>450</v>
      </c>
      <c r="K175" s="9"/>
      <c r="L175" s="11">
        <v>22142302</v>
      </c>
      <c r="M175" s="11">
        <v>22217</v>
      </c>
      <c r="N175" s="54" t="s">
        <v>102</v>
      </c>
      <c r="O175" s="320">
        <v>2</v>
      </c>
      <c r="P175" s="311" t="s">
        <v>636</v>
      </c>
      <c r="Q175" s="320">
        <v>0</v>
      </c>
      <c r="R175" s="54" t="s">
        <v>1734</v>
      </c>
      <c r="S175" s="74" t="s">
        <v>1735</v>
      </c>
      <c r="T175" s="56">
        <v>19</v>
      </c>
      <c r="U175" s="75" t="s">
        <v>1622</v>
      </c>
      <c r="V175" s="323">
        <v>533</v>
      </c>
      <c r="W175" s="9"/>
      <c r="X175" s="9"/>
      <c r="Y175" s="9"/>
      <c r="Z175" s="55" t="s">
        <v>1736</v>
      </c>
      <c r="AA175" s="174">
        <v>16354</v>
      </c>
      <c r="AB175" s="79" t="s">
        <v>103</v>
      </c>
      <c r="AC175" s="23">
        <v>16572</v>
      </c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9"/>
      <c r="AP175" s="9"/>
      <c r="AQ175" s="9"/>
      <c r="AR175" s="9"/>
      <c r="AS175" s="9"/>
      <c r="AT175" s="9"/>
      <c r="AU175" s="9"/>
      <c r="AV175" s="9"/>
    </row>
    <row r="176" spans="1:48" ht="12.75">
      <c r="A176" s="14">
        <v>174</v>
      </c>
      <c r="B176" s="56" t="s">
        <v>52</v>
      </c>
      <c r="C176" s="56" t="s">
        <v>44</v>
      </c>
      <c r="D176" s="8">
        <v>43262</v>
      </c>
      <c r="E176" s="320">
        <v>27</v>
      </c>
      <c r="F176" s="177" t="s">
        <v>357</v>
      </c>
      <c r="G176" s="56" t="s">
        <v>861</v>
      </c>
      <c r="H176" s="11">
        <v>0</v>
      </c>
      <c r="I176" s="9"/>
      <c r="J176" s="11">
        <v>266.45</v>
      </c>
      <c r="K176" s="9"/>
      <c r="L176" s="11">
        <v>2898459</v>
      </c>
      <c r="M176" s="11">
        <v>121434</v>
      </c>
      <c r="N176" s="54" t="s">
        <v>1737</v>
      </c>
      <c r="O176" s="320">
        <v>0</v>
      </c>
      <c r="P176" s="311" t="s">
        <v>586</v>
      </c>
      <c r="Q176" s="320">
        <v>0</v>
      </c>
      <c r="R176" s="54" t="s">
        <v>1738</v>
      </c>
      <c r="S176" s="74" t="s">
        <v>1739</v>
      </c>
      <c r="T176" s="56">
        <v>9</v>
      </c>
      <c r="U176" s="75" t="s">
        <v>1740</v>
      </c>
      <c r="V176" s="323">
        <v>3330</v>
      </c>
      <c r="W176" s="9"/>
      <c r="X176" s="9"/>
      <c r="Y176" s="9"/>
      <c r="Z176" s="55" t="s">
        <v>1741</v>
      </c>
      <c r="AA176" s="174">
        <v>18246</v>
      </c>
      <c r="AB176" s="79" t="s">
        <v>1742</v>
      </c>
      <c r="AC176" s="23">
        <v>18310</v>
      </c>
      <c r="AD176" s="79" t="s">
        <v>1743</v>
      </c>
      <c r="AE176" s="23">
        <v>32107</v>
      </c>
      <c r="AF176" s="17"/>
      <c r="AG176" s="17"/>
      <c r="AH176" s="17"/>
      <c r="AI176" s="17"/>
      <c r="AJ176" s="17"/>
      <c r="AK176" s="17"/>
      <c r="AL176" s="17"/>
      <c r="AM176" s="17"/>
      <c r="AN176" s="17"/>
      <c r="AO176" s="9"/>
      <c r="AP176" s="9"/>
      <c r="AQ176" s="9"/>
      <c r="AR176" s="9"/>
      <c r="AS176" s="9"/>
      <c r="AT176" s="9"/>
      <c r="AU176" s="9"/>
      <c r="AV176" s="9"/>
    </row>
    <row r="177" spans="1:48" ht="12.75">
      <c r="A177" s="14">
        <v>175</v>
      </c>
      <c r="B177" s="56" t="s">
        <v>23</v>
      </c>
      <c r="C177" s="56" t="s">
        <v>79</v>
      </c>
      <c r="D177" s="8">
        <v>43262</v>
      </c>
      <c r="E177" s="320">
        <v>6339</v>
      </c>
      <c r="F177" s="177" t="s">
        <v>1744</v>
      </c>
      <c r="G177" s="320"/>
      <c r="H177" s="11">
        <v>22.2</v>
      </c>
      <c r="I177" s="9"/>
      <c r="J177" s="11">
        <v>245.7</v>
      </c>
      <c r="K177" s="9"/>
      <c r="L177" s="11">
        <f>2774845+658713</f>
        <v>3433558</v>
      </c>
      <c r="M177" s="11">
        <f>41623+6587</f>
        <v>48210</v>
      </c>
      <c r="N177" s="54" t="s">
        <v>102</v>
      </c>
      <c r="O177" s="320">
        <v>0</v>
      </c>
      <c r="P177" s="311" t="s">
        <v>636</v>
      </c>
      <c r="Q177" s="320">
        <v>0</v>
      </c>
      <c r="R177" s="54" t="s">
        <v>1745</v>
      </c>
      <c r="S177" s="74" t="s">
        <v>1746</v>
      </c>
      <c r="T177" s="56">
        <v>28</v>
      </c>
      <c r="U177" s="75" t="s">
        <v>1747</v>
      </c>
      <c r="V177" s="323">
        <v>1654</v>
      </c>
      <c r="W177" s="9"/>
      <c r="X177" s="9"/>
      <c r="Y177" s="9"/>
      <c r="Z177" s="323"/>
      <c r="AA177" s="323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9"/>
      <c r="AP177" s="9"/>
      <c r="AQ177" s="9"/>
      <c r="AR177" s="9"/>
      <c r="AS177" s="9"/>
      <c r="AT177" s="9"/>
      <c r="AU177" s="9"/>
      <c r="AV177" s="9"/>
    </row>
    <row r="178" spans="1:48" ht="12.75">
      <c r="A178" s="14">
        <v>176</v>
      </c>
      <c r="B178" s="56" t="s">
        <v>52</v>
      </c>
      <c r="C178" s="56" t="s">
        <v>86</v>
      </c>
      <c r="D178" s="8">
        <v>43262</v>
      </c>
      <c r="E178" s="320">
        <v>13</v>
      </c>
      <c r="F178" s="177" t="s">
        <v>1748</v>
      </c>
      <c r="G178" s="320"/>
      <c r="H178" s="11">
        <v>0</v>
      </c>
      <c r="I178" s="9"/>
      <c r="J178" s="11"/>
      <c r="K178" s="9"/>
      <c r="L178" s="11">
        <v>2760800</v>
      </c>
      <c r="M178" s="11">
        <v>122400</v>
      </c>
      <c r="N178" s="54" t="s">
        <v>1749</v>
      </c>
      <c r="O178" s="320">
        <v>1</v>
      </c>
      <c r="P178" s="311" t="s">
        <v>586</v>
      </c>
      <c r="Q178" s="320">
        <v>0</v>
      </c>
      <c r="R178" s="54" t="s">
        <v>1755</v>
      </c>
      <c r="S178" s="74" t="s">
        <v>1750</v>
      </c>
      <c r="T178" s="56">
        <v>10</v>
      </c>
      <c r="U178" s="75" t="s">
        <v>1751</v>
      </c>
      <c r="V178" s="323">
        <v>168</v>
      </c>
      <c r="W178" s="9"/>
      <c r="X178" s="9"/>
      <c r="Y178" s="9"/>
      <c r="Z178" s="55" t="s">
        <v>1752</v>
      </c>
      <c r="AA178" s="174">
        <v>36902</v>
      </c>
      <c r="AB178" s="79" t="s">
        <v>1753</v>
      </c>
      <c r="AC178" s="23">
        <v>37469</v>
      </c>
      <c r="AD178" s="79" t="s">
        <v>1754</v>
      </c>
      <c r="AE178" s="23">
        <v>37575</v>
      </c>
      <c r="AF178" s="17"/>
      <c r="AG178" s="17"/>
      <c r="AH178" s="17"/>
      <c r="AI178" s="17"/>
      <c r="AJ178" s="17"/>
      <c r="AK178" s="17"/>
      <c r="AL178" s="17"/>
      <c r="AM178" s="17"/>
      <c r="AN178" s="17"/>
      <c r="AO178" s="9"/>
      <c r="AP178" s="9"/>
      <c r="AQ178" s="9"/>
      <c r="AR178" s="9"/>
      <c r="AS178" s="9"/>
      <c r="AT178" s="9"/>
      <c r="AU178" s="9"/>
      <c r="AV178" s="9"/>
    </row>
    <row r="179" spans="1:48" ht="12.75">
      <c r="A179" s="14">
        <v>177</v>
      </c>
      <c r="B179" s="56" t="s">
        <v>52</v>
      </c>
      <c r="C179" s="56" t="s">
        <v>44</v>
      </c>
      <c r="D179" s="8">
        <v>43262</v>
      </c>
      <c r="E179" s="320">
        <v>3929</v>
      </c>
      <c r="F179" s="177" t="s">
        <v>203</v>
      </c>
      <c r="G179" s="320"/>
      <c r="H179" s="11">
        <v>0</v>
      </c>
      <c r="I179" s="9"/>
      <c r="J179" s="11"/>
      <c r="K179" s="9"/>
      <c r="L179" s="11">
        <v>15370000</v>
      </c>
      <c r="M179" s="11">
        <v>153700</v>
      </c>
      <c r="N179" s="54" t="s">
        <v>562</v>
      </c>
      <c r="O179" s="320">
        <v>1</v>
      </c>
      <c r="P179" s="311" t="s">
        <v>586</v>
      </c>
      <c r="Q179" s="320">
        <v>0</v>
      </c>
      <c r="R179" s="54" t="s">
        <v>1756</v>
      </c>
      <c r="S179" s="74" t="s">
        <v>1757</v>
      </c>
      <c r="T179" s="56">
        <v>16</v>
      </c>
      <c r="U179" s="75" t="s">
        <v>762</v>
      </c>
      <c r="V179" s="323">
        <v>2565</v>
      </c>
      <c r="W179" s="9"/>
      <c r="X179" s="9"/>
      <c r="Y179" s="9"/>
      <c r="Z179" s="55" t="s">
        <v>1758</v>
      </c>
      <c r="AA179" s="174">
        <v>33350</v>
      </c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9"/>
      <c r="AP179" s="9"/>
      <c r="AQ179" s="9"/>
      <c r="AR179" s="9"/>
      <c r="AS179" s="9"/>
      <c r="AT179" s="9"/>
      <c r="AU179" s="9"/>
      <c r="AV179" s="9"/>
    </row>
    <row r="180" spans="1:48" ht="12.75">
      <c r="A180" s="14">
        <v>178</v>
      </c>
      <c r="B180" s="56" t="s">
        <v>52</v>
      </c>
      <c r="C180" s="56" t="s">
        <v>44</v>
      </c>
      <c r="D180" s="8">
        <v>43262</v>
      </c>
      <c r="E180" s="320">
        <v>33</v>
      </c>
      <c r="F180" s="177" t="s">
        <v>785</v>
      </c>
      <c r="G180" s="320"/>
      <c r="H180" s="11">
        <v>0</v>
      </c>
      <c r="I180" s="9"/>
      <c r="J180" s="11">
        <v>17055.68</v>
      </c>
      <c r="K180" s="9"/>
      <c r="L180" s="11">
        <v>12850468</v>
      </c>
      <c r="M180" s="11">
        <v>128505</v>
      </c>
      <c r="N180" s="54" t="s">
        <v>1469</v>
      </c>
      <c r="O180" s="320">
        <v>1</v>
      </c>
      <c r="P180" s="311" t="s">
        <v>586</v>
      </c>
      <c r="Q180" s="320">
        <v>0</v>
      </c>
      <c r="R180" s="54" t="s">
        <v>174</v>
      </c>
      <c r="S180" s="74" t="s">
        <v>1759</v>
      </c>
      <c r="T180" s="56">
        <v>8</v>
      </c>
      <c r="U180" s="75" t="s">
        <v>762</v>
      </c>
      <c r="V180" s="323">
        <v>2928</v>
      </c>
      <c r="W180" s="9"/>
      <c r="X180" s="9"/>
      <c r="Y180" s="9"/>
      <c r="Z180" s="55" t="s">
        <v>1125</v>
      </c>
      <c r="AA180" s="174">
        <v>40926</v>
      </c>
      <c r="AB180" s="79" t="s">
        <v>1378</v>
      </c>
      <c r="AC180" s="23">
        <v>41523</v>
      </c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9"/>
      <c r="AP180" s="9"/>
      <c r="AQ180" s="9"/>
      <c r="AR180" s="9"/>
      <c r="AS180" s="9"/>
      <c r="AT180" s="9"/>
      <c r="AU180" s="9"/>
      <c r="AV180" s="9"/>
    </row>
    <row r="181" spans="1:48" ht="12.75">
      <c r="A181" s="14">
        <v>179</v>
      </c>
      <c r="B181" s="56" t="s">
        <v>23</v>
      </c>
      <c r="C181" s="56" t="s">
        <v>79</v>
      </c>
      <c r="D181" s="8">
        <v>43262</v>
      </c>
      <c r="E181" s="320">
        <v>1014</v>
      </c>
      <c r="F181" s="177" t="s">
        <v>1333</v>
      </c>
      <c r="G181" s="320"/>
      <c r="H181" s="11">
        <v>27.4</v>
      </c>
      <c r="I181" s="9"/>
      <c r="J181" s="11">
        <v>264</v>
      </c>
      <c r="K181" s="9"/>
      <c r="L181" s="11">
        <v>3406998</v>
      </c>
      <c r="M181" s="11">
        <v>51105</v>
      </c>
      <c r="N181" s="54" t="s">
        <v>102</v>
      </c>
      <c r="O181" s="320">
        <v>1</v>
      </c>
      <c r="P181" s="311" t="s">
        <v>636</v>
      </c>
      <c r="Q181" s="320">
        <v>0</v>
      </c>
      <c r="R181" s="54" t="s">
        <v>1760</v>
      </c>
      <c r="S181" s="74" t="s">
        <v>1761</v>
      </c>
      <c r="T181" s="56">
        <v>10</v>
      </c>
      <c r="U181" s="75" t="s">
        <v>1762</v>
      </c>
      <c r="V181" s="323">
        <v>2361</v>
      </c>
      <c r="W181" s="9"/>
      <c r="X181" s="9"/>
      <c r="Y181" s="9"/>
      <c r="Z181" s="55" t="s">
        <v>1763</v>
      </c>
      <c r="AA181" s="174">
        <v>16455</v>
      </c>
      <c r="AB181" s="79" t="s">
        <v>103</v>
      </c>
      <c r="AC181" s="23">
        <v>17076</v>
      </c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9"/>
      <c r="AP181" s="9"/>
      <c r="AQ181" s="9"/>
      <c r="AR181" s="9"/>
      <c r="AS181" s="9"/>
      <c r="AT181" s="9"/>
      <c r="AU181" s="9"/>
      <c r="AV181" s="9"/>
    </row>
    <row r="182" spans="1:48" ht="12.75">
      <c r="A182" s="14">
        <v>180</v>
      </c>
      <c r="B182" s="56" t="s">
        <v>23</v>
      </c>
      <c r="C182" s="56" t="s">
        <v>79</v>
      </c>
      <c r="D182" s="8">
        <v>43262</v>
      </c>
      <c r="E182" s="320">
        <v>5363</v>
      </c>
      <c r="F182" s="177" t="s">
        <v>1333</v>
      </c>
      <c r="G182" s="320"/>
      <c r="H182" s="11">
        <v>48.3</v>
      </c>
      <c r="I182" s="9"/>
      <c r="J182" s="11">
        <v>257.3</v>
      </c>
      <c r="K182" s="9"/>
      <c r="L182" s="11">
        <v>8405360</v>
      </c>
      <c r="M182" s="11">
        <v>126080</v>
      </c>
      <c r="N182" s="54" t="s">
        <v>102</v>
      </c>
      <c r="O182" s="320">
        <v>1</v>
      </c>
      <c r="P182" s="311" t="s">
        <v>636</v>
      </c>
      <c r="Q182" s="320">
        <v>0</v>
      </c>
      <c r="R182" s="54" t="s">
        <v>1764</v>
      </c>
      <c r="S182" s="74" t="s">
        <v>1765</v>
      </c>
      <c r="T182" s="56">
        <v>23</v>
      </c>
      <c r="U182" s="75" t="s">
        <v>1327</v>
      </c>
      <c r="V182" s="55" t="s">
        <v>1766</v>
      </c>
      <c r="W182" s="9"/>
      <c r="X182" s="9"/>
      <c r="Y182" s="9"/>
      <c r="Z182" s="323"/>
      <c r="AA182" s="323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9"/>
      <c r="AP182" s="9"/>
      <c r="AQ182" s="9"/>
      <c r="AR182" s="9"/>
      <c r="AS182" s="9"/>
      <c r="AT182" s="9"/>
      <c r="AU182" s="9"/>
      <c r="AV182" s="9"/>
    </row>
    <row r="183" spans="1:48" ht="12.75">
      <c r="A183" s="14">
        <v>181</v>
      </c>
      <c r="B183" s="56" t="s">
        <v>107</v>
      </c>
      <c r="C183" s="56" t="s">
        <v>44</v>
      </c>
      <c r="D183" s="8">
        <v>43262</v>
      </c>
      <c r="E183" s="320">
        <v>2751</v>
      </c>
      <c r="F183" s="177" t="s">
        <v>208</v>
      </c>
      <c r="G183" s="320"/>
      <c r="H183" s="11">
        <v>142.25</v>
      </c>
      <c r="I183" s="9"/>
      <c r="J183" s="11">
        <v>352</v>
      </c>
      <c r="K183" s="9"/>
      <c r="L183" s="11">
        <v>330000</v>
      </c>
      <c r="M183" s="11">
        <v>3300</v>
      </c>
      <c r="N183" s="54" t="s">
        <v>600</v>
      </c>
      <c r="O183" s="320">
        <v>0</v>
      </c>
      <c r="P183" s="311" t="s">
        <v>677</v>
      </c>
      <c r="Q183" s="320">
        <v>0</v>
      </c>
      <c r="R183" s="54" t="s">
        <v>1767</v>
      </c>
      <c r="S183" s="74" t="s">
        <v>894</v>
      </c>
      <c r="T183" s="56">
        <v>1</v>
      </c>
      <c r="U183" s="75" t="s">
        <v>1030</v>
      </c>
      <c r="V183" s="323">
        <v>2203</v>
      </c>
      <c r="W183" s="9"/>
      <c r="X183" s="9"/>
      <c r="Y183" s="9"/>
      <c r="Z183" s="55" t="s">
        <v>1768</v>
      </c>
      <c r="AA183" s="174">
        <v>42928</v>
      </c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9"/>
      <c r="AP183" s="9"/>
      <c r="AQ183" s="9"/>
      <c r="AR183" s="9"/>
      <c r="AS183" s="9"/>
      <c r="AT183" s="9"/>
      <c r="AU183" s="9"/>
      <c r="AV183" s="9"/>
    </row>
    <row r="184" spans="1:48" ht="12.75">
      <c r="A184" s="14">
        <v>182</v>
      </c>
      <c r="B184" s="56" t="s">
        <v>52</v>
      </c>
      <c r="C184" s="56" t="s">
        <v>634</v>
      </c>
      <c r="D184" s="8">
        <v>43263</v>
      </c>
      <c r="E184" s="320">
        <v>3964</v>
      </c>
      <c r="F184" s="177" t="s">
        <v>1769</v>
      </c>
      <c r="G184" s="320"/>
      <c r="H184" s="11">
        <v>80.96</v>
      </c>
      <c r="I184" s="9"/>
      <c r="J184" s="11">
        <v>1050</v>
      </c>
      <c r="K184" s="9"/>
      <c r="L184" s="11">
        <v>28020783</v>
      </c>
      <c r="M184" s="11">
        <v>471592</v>
      </c>
      <c r="N184" s="54" t="s">
        <v>745</v>
      </c>
      <c r="O184" s="320">
        <v>0</v>
      </c>
      <c r="P184" s="311" t="s">
        <v>670</v>
      </c>
      <c r="Q184" s="320">
        <v>0</v>
      </c>
      <c r="R184" s="54" t="s">
        <v>969</v>
      </c>
      <c r="S184" s="74" t="s">
        <v>970</v>
      </c>
      <c r="T184" s="56">
        <v>22</v>
      </c>
      <c r="U184" s="75" t="s">
        <v>768</v>
      </c>
      <c r="V184" s="323">
        <v>186</v>
      </c>
      <c r="W184" s="9"/>
      <c r="X184" s="9"/>
      <c r="Y184" s="9"/>
      <c r="Z184" s="55" t="s">
        <v>1770</v>
      </c>
      <c r="AA184" s="323">
        <v>2018</v>
      </c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9"/>
      <c r="AP184" s="9"/>
      <c r="AQ184" s="9"/>
      <c r="AR184" s="9"/>
      <c r="AS184" s="9"/>
      <c r="AT184" s="9"/>
      <c r="AU184" s="9"/>
      <c r="AV184" s="9"/>
    </row>
    <row r="185" spans="1:48" ht="12.75">
      <c r="A185" s="14">
        <v>183</v>
      </c>
      <c r="B185" s="56" t="s">
        <v>107</v>
      </c>
      <c r="C185" s="56" t="s">
        <v>46</v>
      </c>
      <c r="D185" s="8">
        <v>43263</v>
      </c>
      <c r="E185" s="320">
        <v>947</v>
      </c>
      <c r="F185" s="177" t="s">
        <v>1223</v>
      </c>
      <c r="G185" s="320"/>
      <c r="H185" s="11">
        <v>1142</v>
      </c>
      <c r="I185" s="9"/>
      <c r="J185" s="11">
        <v>510</v>
      </c>
      <c r="K185" s="9"/>
      <c r="L185" s="11">
        <v>32950770</v>
      </c>
      <c r="M185" s="11">
        <f>329507-98852</f>
        <v>230655</v>
      </c>
      <c r="N185" s="54" t="s">
        <v>1771</v>
      </c>
      <c r="O185" s="320">
        <v>2</v>
      </c>
      <c r="P185" s="311" t="s">
        <v>677</v>
      </c>
      <c r="Q185" s="320">
        <v>0</v>
      </c>
      <c r="R185" s="54" t="s">
        <v>1677</v>
      </c>
      <c r="S185" s="74" t="s">
        <v>1772</v>
      </c>
      <c r="T185" s="56">
        <v>11</v>
      </c>
      <c r="U185" s="75" t="s">
        <v>832</v>
      </c>
      <c r="V185" s="323">
        <v>690</v>
      </c>
      <c r="W185" s="9"/>
      <c r="X185" s="9"/>
      <c r="Y185" s="9"/>
      <c r="Z185" s="55" t="s">
        <v>1773</v>
      </c>
      <c r="AA185" s="174">
        <v>13824</v>
      </c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9"/>
      <c r="AP185" s="9"/>
      <c r="AQ185" s="9"/>
      <c r="AR185" s="9"/>
      <c r="AS185" s="9"/>
      <c r="AT185" s="9"/>
      <c r="AU185" s="9"/>
      <c r="AV185" s="9"/>
    </row>
    <row r="186" spans="1:48" ht="12.75">
      <c r="A186" s="14">
        <v>184</v>
      </c>
      <c r="B186" s="56" t="s">
        <v>23</v>
      </c>
      <c r="C186" s="56" t="s">
        <v>79</v>
      </c>
      <c r="D186" s="8">
        <v>43265</v>
      </c>
      <c r="E186" s="320">
        <v>6432</v>
      </c>
      <c r="F186" s="177" t="s">
        <v>1774</v>
      </c>
      <c r="G186" s="320"/>
      <c r="H186" s="11">
        <v>16.83</v>
      </c>
      <c r="I186" s="9"/>
      <c r="J186" s="11">
        <v>59.19</v>
      </c>
      <c r="K186" s="9"/>
      <c r="L186" s="11">
        <v>2103632</v>
      </c>
      <c r="M186" s="11">
        <v>31554</v>
      </c>
      <c r="N186" s="54" t="s">
        <v>102</v>
      </c>
      <c r="O186" s="320">
        <v>1</v>
      </c>
      <c r="P186" s="311" t="s">
        <v>636</v>
      </c>
      <c r="Q186" s="320">
        <v>0</v>
      </c>
      <c r="R186" s="54" t="s">
        <v>1775</v>
      </c>
      <c r="S186" s="74" t="s">
        <v>1776</v>
      </c>
      <c r="T186" s="56">
        <v>30</v>
      </c>
      <c r="U186" s="75" t="s">
        <v>1505</v>
      </c>
      <c r="V186" s="55" t="s">
        <v>1777</v>
      </c>
      <c r="W186" s="9"/>
      <c r="X186" s="9"/>
      <c r="Y186" s="9"/>
      <c r="Z186" s="323"/>
      <c r="AA186" s="323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9"/>
      <c r="AP186" s="9"/>
      <c r="AQ186" s="9"/>
      <c r="AR186" s="9"/>
      <c r="AS186" s="9"/>
      <c r="AT186" s="9"/>
      <c r="AU186" s="9"/>
      <c r="AV186" s="9"/>
    </row>
    <row r="187" spans="1:48" ht="12.75">
      <c r="A187" s="14">
        <v>185</v>
      </c>
      <c r="B187" s="56" t="s">
        <v>23</v>
      </c>
      <c r="C187" s="56" t="s">
        <v>79</v>
      </c>
      <c r="D187" s="8">
        <v>43265</v>
      </c>
      <c r="E187" s="320">
        <v>6329</v>
      </c>
      <c r="F187" s="177" t="s">
        <v>1778</v>
      </c>
      <c r="G187" s="320"/>
      <c r="H187" s="11">
        <v>39.64</v>
      </c>
      <c r="I187" s="9"/>
      <c r="J187" s="11">
        <v>44.71</v>
      </c>
      <c r="K187" s="9"/>
      <c r="L187" s="11">
        <v>4928957</v>
      </c>
      <c r="M187" s="11">
        <v>73934</v>
      </c>
      <c r="N187" s="54" t="s">
        <v>102</v>
      </c>
      <c r="O187" s="320">
        <v>1</v>
      </c>
      <c r="P187" s="311" t="s">
        <v>1779</v>
      </c>
      <c r="Q187" s="320">
        <v>0</v>
      </c>
      <c r="R187" s="54" t="s">
        <v>1780</v>
      </c>
      <c r="S187" s="74" t="s">
        <v>1781</v>
      </c>
      <c r="T187" s="56">
        <v>30</v>
      </c>
      <c r="U187" s="75" t="s">
        <v>1144</v>
      </c>
      <c r="V187" s="323">
        <v>5066</v>
      </c>
      <c r="W187" s="9"/>
      <c r="X187" s="9"/>
      <c r="Y187" s="9"/>
      <c r="Z187" s="323"/>
      <c r="AA187" s="323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9"/>
      <c r="AP187" s="9"/>
      <c r="AQ187" s="9"/>
      <c r="AR187" s="9"/>
      <c r="AS187" s="9"/>
      <c r="AT187" s="9"/>
      <c r="AU187" s="9"/>
      <c r="AV187" s="9"/>
    </row>
    <row r="188" spans="1:48" ht="12.75">
      <c r="A188" s="14">
        <v>186</v>
      </c>
      <c r="B188" s="56" t="s">
        <v>23</v>
      </c>
      <c r="C188" s="56" t="s">
        <v>110</v>
      </c>
      <c r="D188" s="8">
        <v>43265</v>
      </c>
      <c r="E188" s="320">
        <v>5127</v>
      </c>
      <c r="F188" s="177" t="s">
        <v>1258</v>
      </c>
      <c r="G188" s="320"/>
      <c r="H188" s="11">
        <v>215</v>
      </c>
      <c r="I188" s="9"/>
      <c r="J188" s="11">
        <v>450</v>
      </c>
      <c r="K188" s="9"/>
      <c r="L188" s="11">
        <f>4403503+66053</f>
        <v>4469556</v>
      </c>
      <c r="M188" s="11">
        <v>66053</v>
      </c>
      <c r="N188" s="54" t="s">
        <v>1784</v>
      </c>
      <c r="O188" s="320">
        <v>0</v>
      </c>
      <c r="P188" s="311" t="s">
        <v>1540</v>
      </c>
      <c r="Q188" s="320">
        <v>0</v>
      </c>
      <c r="R188" s="54" t="s">
        <v>1782</v>
      </c>
      <c r="S188" s="74" t="s">
        <v>611</v>
      </c>
      <c r="T188" s="56">
        <v>14</v>
      </c>
      <c r="U188" s="75" t="s">
        <v>1144</v>
      </c>
      <c r="V188" s="55" t="s">
        <v>1783</v>
      </c>
      <c r="W188" s="9"/>
      <c r="X188" s="9"/>
      <c r="Y188" s="9"/>
      <c r="Z188" s="323"/>
      <c r="AA188" s="323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9"/>
      <c r="AP188" s="9"/>
      <c r="AQ188" s="9"/>
      <c r="AR188" s="9"/>
      <c r="AS188" s="9"/>
      <c r="AT188" s="9"/>
      <c r="AU188" s="9"/>
      <c r="AV188" s="9"/>
    </row>
    <row r="189" spans="1:48" ht="12.75">
      <c r="A189" s="14">
        <v>187</v>
      </c>
      <c r="B189" s="56" t="s">
        <v>23</v>
      </c>
      <c r="C189" s="56" t="s">
        <v>110</v>
      </c>
      <c r="D189" s="8">
        <v>43265</v>
      </c>
      <c r="E189" s="320">
        <v>5114</v>
      </c>
      <c r="F189" s="177" t="s">
        <v>208</v>
      </c>
      <c r="G189" s="320"/>
      <c r="H189" s="11">
        <v>134.18</v>
      </c>
      <c r="I189" s="9"/>
      <c r="J189" s="11">
        <v>190.29</v>
      </c>
      <c r="K189" s="9"/>
      <c r="L189" s="11">
        <v>23484183</v>
      </c>
      <c r="M189" s="11">
        <v>352262</v>
      </c>
      <c r="N189" s="54" t="s">
        <v>102</v>
      </c>
      <c r="O189" s="320">
        <v>2</v>
      </c>
      <c r="P189" s="311" t="s">
        <v>636</v>
      </c>
      <c r="Q189" s="320">
        <v>0</v>
      </c>
      <c r="R189" s="54" t="s">
        <v>1785</v>
      </c>
      <c r="S189" s="74" t="s">
        <v>1786</v>
      </c>
      <c r="T189" s="56">
        <v>14</v>
      </c>
      <c r="U189" s="75" t="s">
        <v>579</v>
      </c>
      <c r="V189" s="323">
        <v>1451</v>
      </c>
      <c r="W189" s="9"/>
      <c r="X189" s="9"/>
      <c r="Y189" s="9"/>
      <c r="Z189" s="323"/>
      <c r="AA189" s="323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9"/>
      <c r="AP189" s="9"/>
      <c r="AQ189" s="9"/>
      <c r="AR189" s="9"/>
      <c r="AS189" s="9"/>
      <c r="AT189" s="9"/>
      <c r="AU189" s="9"/>
      <c r="AV189" s="9"/>
    </row>
    <row r="190" spans="1:48" ht="12.75">
      <c r="A190" s="14">
        <v>188</v>
      </c>
      <c r="B190" s="56" t="s">
        <v>52</v>
      </c>
      <c r="C190" s="56" t="s">
        <v>44</v>
      </c>
      <c r="D190" s="8">
        <v>43270</v>
      </c>
      <c r="E190" s="320">
        <v>6627</v>
      </c>
      <c r="F190" s="177" t="s">
        <v>1343</v>
      </c>
      <c r="G190" s="320"/>
      <c r="H190" s="11">
        <v>0</v>
      </c>
      <c r="I190" s="9"/>
      <c r="J190" s="11">
        <v>967.58</v>
      </c>
      <c r="K190" s="9"/>
      <c r="L190" s="11">
        <v>25039751</v>
      </c>
      <c r="M190" s="11">
        <f>250398-75119</f>
        <v>175279</v>
      </c>
      <c r="N190" s="54" t="s">
        <v>744</v>
      </c>
      <c r="O190" s="320">
        <v>1</v>
      </c>
      <c r="P190" s="311" t="s">
        <v>677</v>
      </c>
      <c r="Q190" s="320">
        <v>0</v>
      </c>
      <c r="R190" s="54" t="s">
        <v>174</v>
      </c>
      <c r="S190" s="74" t="s">
        <v>1787</v>
      </c>
      <c r="T190" s="56">
        <v>31</v>
      </c>
      <c r="U190" s="75" t="s">
        <v>1144</v>
      </c>
      <c r="V190" s="323">
        <v>5359</v>
      </c>
      <c r="W190" s="9"/>
      <c r="X190" s="9"/>
      <c r="Y190" s="9"/>
      <c r="Z190" s="55" t="s">
        <v>1359</v>
      </c>
      <c r="AA190" s="174">
        <v>38888</v>
      </c>
      <c r="AB190" s="79" t="s">
        <v>1788</v>
      </c>
      <c r="AC190" s="23">
        <v>39104</v>
      </c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9"/>
      <c r="AP190" s="9"/>
      <c r="AQ190" s="9"/>
      <c r="AR190" s="9"/>
      <c r="AS190" s="9"/>
      <c r="AT190" s="9"/>
      <c r="AU190" s="9"/>
      <c r="AV190" s="9"/>
    </row>
    <row r="191" spans="1:48" ht="12.75">
      <c r="A191" s="14">
        <v>189</v>
      </c>
      <c r="B191" s="56" t="s">
        <v>52</v>
      </c>
      <c r="C191" s="56" t="s">
        <v>44</v>
      </c>
      <c r="D191" s="8">
        <v>43271</v>
      </c>
      <c r="E191" s="320">
        <v>35</v>
      </c>
      <c r="F191" s="177" t="s">
        <v>1789</v>
      </c>
      <c r="G191" s="320"/>
      <c r="H191" s="11">
        <v>0</v>
      </c>
      <c r="I191" s="9"/>
      <c r="J191" s="11">
        <v>903.4</v>
      </c>
      <c r="K191" s="9"/>
      <c r="L191" s="11">
        <v>623223</v>
      </c>
      <c r="M191" s="11">
        <v>6232</v>
      </c>
      <c r="N191" s="54" t="s">
        <v>1790</v>
      </c>
      <c r="O191" s="320">
        <v>0</v>
      </c>
      <c r="P191" s="311" t="s">
        <v>677</v>
      </c>
      <c r="Q191" s="320">
        <v>0</v>
      </c>
      <c r="R191" s="54" t="s">
        <v>1710</v>
      </c>
      <c r="S191" s="74" t="s">
        <v>1791</v>
      </c>
      <c r="T191" s="56">
        <v>8</v>
      </c>
      <c r="U191" s="75" t="s">
        <v>516</v>
      </c>
      <c r="V191" s="55" t="s">
        <v>1792</v>
      </c>
      <c r="W191" s="9"/>
      <c r="X191" s="9"/>
      <c r="Y191" s="9"/>
      <c r="Z191" s="55" t="s">
        <v>1793</v>
      </c>
      <c r="AA191" s="174">
        <v>42051</v>
      </c>
      <c r="AB191" s="79" t="s">
        <v>1794</v>
      </c>
      <c r="AC191" s="23">
        <v>43052</v>
      </c>
      <c r="AD191" s="79" t="s">
        <v>1795</v>
      </c>
      <c r="AE191" s="23">
        <v>43056</v>
      </c>
      <c r="AF191" s="17"/>
      <c r="AG191" s="17"/>
      <c r="AH191" s="17"/>
      <c r="AI191" s="17"/>
      <c r="AJ191" s="17"/>
      <c r="AK191" s="17"/>
      <c r="AL191" s="17"/>
      <c r="AM191" s="17"/>
      <c r="AN191" s="17"/>
      <c r="AO191" s="9"/>
      <c r="AP191" s="9"/>
      <c r="AQ191" s="9"/>
      <c r="AR191" s="9"/>
      <c r="AS191" s="9"/>
      <c r="AT191" s="9"/>
      <c r="AU191" s="9"/>
      <c r="AV191" s="9"/>
    </row>
    <row r="192" spans="1:48" ht="12.75">
      <c r="A192" s="14">
        <v>190</v>
      </c>
      <c r="B192" s="56" t="s">
        <v>52</v>
      </c>
      <c r="C192" s="56" t="s">
        <v>634</v>
      </c>
      <c r="D192" s="8">
        <v>43271</v>
      </c>
      <c r="E192" s="320">
        <v>5629</v>
      </c>
      <c r="F192" s="177" t="s">
        <v>1278</v>
      </c>
      <c r="G192" s="320"/>
      <c r="H192" s="11">
        <f>23.09+67.12</f>
        <v>90.21000000000001</v>
      </c>
      <c r="I192" s="9"/>
      <c r="J192" s="11"/>
      <c r="K192" s="9"/>
      <c r="L192" s="11">
        <v>14680742</v>
      </c>
      <c r="M192" s="11">
        <v>208961</v>
      </c>
      <c r="N192" s="54" t="s">
        <v>102</v>
      </c>
      <c r="O192" s="320">
        <v>2</v>
      </c>
      <c r="P192" s="311" t="s">
        <v>636</v>
      </c>
      <c r="Q192" s="320">
        <v>0</v>
      </c>
      <c r="R192" s="54" t="s">
        <v>1796</v>
      </c>
      <c r="S192" s="74" t="s">
        <v>1797</v>
      </c>
      <c r="T192" s="129">
        <v>16</v>
      </c>
      <c r="U192" s="75" t="s">
        <v>175</v>
      </c>
      <c r="V192" s="323">
        <v>2570</v>
      </c>
      <c r="W192" s="9"/>
      <c r="X192" s="9"/>
      <c r="Y192" s="9"/>
      <c r="Z192" s="55" t="s">
        <v>1798</v>
      </c>
      <c r="AA192" s="174">
        <v>18676</v>
      </c>
      <c r="AB192" s="79" t="s">
        <v>103</v>
      </c>
      <c r="AC192" s="23">
        <v>25834</v>
      </c>
      <c r="AD192" s="79" t="s">
        <v>1799</v>
      </c>
      <c r="AE192" s="23">
        <v>25832</v>
      </c>
      <c r="AF192" s="79" t="s">
        <v>103</v>
      </c>
      <c r="AG192" s="23">
        <v>25834</v>
      </c>
      <c r="AH192" s="17"/>
      <c r="AI192" s="17"/>
      <c r="AJ192" s="17"/>
      <c r="AK192" s="17"/>
      <c r="AL192" s="17"/>
      <c r="AM192" s="17"/>
      <c r="AN192" s="17"/>
      <c r="AO192" s="9"/>
      <c r="AP192" s="9"/>
      <c r="AQ192" s="9"/>
      <c r="AR192" s="9"/>
      <c r="AS192" s="9"/>
      <c r="AT192" s="9"/>
      <c r="AU192" s="9"/>
      <c r="AV192" s="9"/>
    </row>
    <row r="193" spans="1:48" ht="12.75">
      <c r="A193" s="14">
        <v>191</v>
      </c>
      <c r="B193" s="56" t="s">
        <v>52</v>
      </c>
      <c r="C193" s="56" t="s">
        <v>634</v>
      </c>
      <c r="D193" s="8">
        <v>43271</v>
      </c>
      <c r="E193" s="320">
        <v>1255</v>
      </c>
      <c r="F193" s="177" t="s">
        <v>1800</v>
      </c>
      <c r="G193" s="56" t="s">
        <v>861</v>
      </c>
      <c r="H193" s="11">
        <v>87.29</v>
      </c>
      <c r="I193" s="9"/>
      <c r="J193" s="11">
        <v>435</v>
      </c>
      <c r="K193" s="9"/>
      <c r="L193" s="11">
        <v>19057515</v>
      </c>
      <c r="M193" s="11">
        <v>245128</v>
      </c>
      <c r="N193" s="54" t="s">
        <v>102</v>
      </c>
      <c r="O193" s="320">
        <v>0</v>
      </c>
      <c r="P193" s="311" t="s">
        <v>636</v>
      </c>
      <c r="Q193" s="320">
        <v>0</v>
      </c>
      <c r="R193" s="54" t="s">
        <v>1801</v>
      </c>
      <c r="S193" s="74" t="s">
        <v>1802</v>
      </c>
      <c r="T193" s="56">
        <v>4</v>
      </c>
      <c r="U193" s="75" t="s">
        <v>1632</v>
      </c>
      <c r="V193" s="323">
        <v>1099</v>
      </c>
      <c r="W193" s="9"/>
      <c r="X193" s="9"/>
      <c r="Y193" s="9"/>
      <c r="Z193" s="55" t="s">
        <v>1803</v>
      </c>
      <c r="AA193" s="174">
        <v>18305</v>
      </c>
      <c r="AB193" s="79" t="s">
        <v>103</v>
      </c>
      <c r="AC193" s="23">
        <v>18969</v>
      </c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9"/>
      <c r="AP193" s="9"/>
      <c r="AQ193" s="9"/>
      <c r="AR193" s="9"/>
      <c r="AS193" s="9"/>
      <c r="AT193" s="9"/>
      <c r="AU193" s="9"/>
      <c r="AV193" s="9"/>
    </row>
    <row r="194" spans="1:48" ht="12.75">
      <c r="A194" s="14">
        <v>192</v>
      </c>
      <c r="B194" s="56" t="s">
        <v>50</v>
      </c>
      <c r="C194" s="56" t="s">
        <v>43</v>
      </c>
      <c r="D194" s="8">
        <v>43271</v>
      </c>
      <c r="E194" s="320">
        <v>1032</v>
      </c>
      <c r="F194" s="177" t="s">
        <v>1804</v>
      </c>
      <c r="G194" s="56" t="s">
        <v>111</v>
      </c>
      <c r="H194" s="11">
        <v>10072.54</v>
      </c>
      <c r="I194" s="9"/>
      <c r="J194" s="11">
        <v>2426.51</v>
      </c>
      <c r="K194" s="9"/>
      <c r="L194" s="11">
        <v>24171376461</v>
      </c>
      <c r="M194" s="11">
        <v>20839842</v>
      </c>
      <c r="N194" s="54" t="s">
        <v>102</v>
      </c>
      <c r="O194" s="320">
        <v>7</v>
      </c>
      <c r="P194" s="311" t="s">
        <v>1805</v>
      </c>
      <c r="Q194" s="320">
        <v>0</v>
      </c>
      <c r="R194" s="54" t="s">
        <v>713</v>
      </c>
      <c r="S194" s="74" t="s">
        <v>1806</v>
      </c>
      <c r="T194" s="56">
        <v>8</v>
      </c>
      <c r="U194" s="75" t="s">
        <v>516</v>
      </c>
      <c r="V194" s="55" t="s">
        <v>1807</v>
      </c>
      <c r="W194" s="9"/>
      <c r="X194" s="9"/>
      <c r="Y194" s="9"/>
      <c r="Z194" s="323"/>
      <c r="AA194" s="323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9"/>
      <c r="AP194" s="9"/>
      <c r="AQ194" s="9"/>
      <c r="AR194" s="9"/>
      <c r="AS194" s="9"/>
      <c r="AT194" s="9"/>
      <c r="AU194" s="9"/>
      <c r="AV194" s="9"/>
    </row>
    <row r="195" spans="1:48" ht="12.75">
      <c r="A195" s="14">
        <v>193</v>
      </c>
      <c r="B195" s="56" t="s">
        <v>52</v>
      </c>
      <c r="C195" s="56" t="s">
        <v>44</v>
      </c>
      <c r="D195" s="8">
        <v>43273</v>
      </c>
      <c r="E195" s="320">
        <v>5722</v>
      </c>
      <c r="F195" s="177" t="s">
        <v>208</v>
      </c>
      <c r="G195" s="320"/>
      <c r="H195" s="11">
        <v>-25.81</v>
      </c>
      <c r="I195" s="9"/>
      <c r="J195" s="11">
        <v>896.13</v>
      </c>
      <c r="K195" s="9"/>
      <c r="L195" s="11">
        <v>3462935</v>
      </c>
      <c r="M195" s="11">
        <f>34629-10388</f>
        <v>24241</v>
      </c>
      <c r="N195" s="54" t="s">
        <v>1808</v>
      </c>
      <c r="O195" s="320">
        <v>2</v>
      </c>
      <c r="P195" s="311" t="s">
        <v>677</v>
      </c>
      <c r="Q195" s="320">
        <v>0</v>
      </c>
      <c r="R195" s="54" t="s">
        <v>1809</v>
      </c>
      <c r="S195" s="74" t="s">
        <v>1810</v>
      </c>
      <c r="T195" s="56">
        <v>15</v>
      </c>
      <c r="U195" s="75" t="s">
        <v>1811</v>
      </c>
      <c r="V195" s="323">
        <v>2077</v>
      </c>
      <c r="W195" s="9"/>
      <c r="X195" s="9"/>
      <c r="Y195" s="9"/>
      <c r="Z195" s="55" t="s">
        <v>1812</v>
      </c>
      <c r="AA195" s="174">
        <v>19137</v>
      </c>
      <c r="AB195" s="79" t="s">
        <v>1813</v>
      </c>
      <c r="AC195" s="23">
        <v>19365</v>
      </c>
      <c r="AD195" s="79" t="s">
        <v>1814</v>
      </c>
      <c r="AE195" s="23">
        <v>16959</v>
      </c>
      <c r="AF195" s="79" t="s">
        <v>1815</v>
      </c>
      <c r="AG195" s="23">
        <v>18049</v>
      </c>
      <c r="AH195" s="79" t="s">
        <v>1816</v>
      </c>
      <c r="AI195" s="79" t="s">
        <v>1817</v>
      </c>
      <c r="AJ195" s="79" t="s">
        <v>1818</v>
      </c>
      <c r="AK195" s="23">
        <v>42669</v>
      </c>
      <c r="AL195" s="79" t="s">
        <v>1819</v>
      </c>
      <c r="AM195" s="23">
        <v>42717</v>
      </c>
      <c r="AN195" s="17"/>
      <c r="AO195" s="9"/>
      <c r="AP195" s="9"/>
      <c r="AQ195" s="9"/>
      <c r="AR195" s="9"/>
      <c r="AS195" s="9"/>
      <c r="AT195" s="9"/>
      <c r="AU195" s="9"/>
      <c r="AV195" s="9"/>
    </row>
    <row r="196" spans="1:48" ht="12.75">
      <c r="A196" s="14">
        <v>194</v>
      </c>
      <c r="B196" s="56" t="s">
        <v>107</v>
      </c>
      <c r="C196" s="56" t="s">
        <v>43</v>
      </c>
      <c r="D196" s="8">
        <v>43273</v>
      </c>
      <c r="E196" s="320">
        <v>6732</v>
      </c>
      <c r="F196" s="177" t="s">
        <v>203</v>
      </c>
      <c r="G196" s="56" t="s">
        <v>111</v>
      </c>
      <c r="H196" s="11">
        <v>1733.37</v>
      </c>
      <c r="I196" s="9"/>
      <c r="J196" s="11">
        <v>885</v>
      </c>
      <c r="K196" s="9"/>
      <c r="L196" s="11">
        <v>21419244</v>
      </c>
      <c r="M196" s="11">
        <v>165907</v>
      </c>
      <c r="N196" s="54" t="s">
        <v>102</v>
      </c>
      <c r="O196" s="320">
        <v>6</v>
      </c>
      <c r="P196" s="311" t="s">
        <v>1820</v>
      </c>
      <c r="Q196" s="320">
        <v>0</v>
      </c>
      <c r="R196" s="54" t="s">
        <v>1821</v>
      </c>
      <c r="S196" s="74" t="s">
        <v>1828</v>
      </c>
      <c r="T196" s="56">
        <v>31</v>
      </c>
      <c r="U196" s="75" t="s">
        <v>1822</v>
      </c>
      <c r="V196" s="323">
        <v>2771</v>
      </c>
      <c r="W196" s="9"/>
      <c r="X196" s="9"/>
      <c r="Y196" s="9"/>
      <c r="Z196" s="55" t="s">
        <v>1823</v>
      </c>
      <c r="AA196" s="174">
        <v>42353</v>
      </c>
      <c r="AB196" s="79" t="s">
        <v>1824</v>
      </c>
      <c r="AC196" s="23">
        <v>42625</v>
      </c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9"/>
      <c r="AP196" s="9"/>
      <c r="AQ196" s="9"/>
      <c r="AR196" s="9"/>
      <c r="AS196" s="9"/>
      <c r="AT196" s="9"/>
      <c r="AU196" s="9"/>
      <c r="AV196" s="9"/>
    </row>
    <row r="197" spans="1:48" ht="12.75">
      <c r="A197" s="14">
        <v>195</v>
      </c>
      <c r="B197" s="56" t="s">
        <v>107</v>
      </c>
      <c r="C197" s="56" t="s">
        <v>43</v>
      </c>
      <c r="D197" s="8">
        <v>43276</v>
      </c>
      <c r="E197" s="320">
        <v>1262</v>
      </c>
      <c r="F197" s="177" t="s">
        <v>1825</v>
      </c>
      <c r="G197" s="56" t="s">
        <v>111</v>
      </c>
      <c r="H197" s="11">
        <v>6289.59</v>
      </c>
      <c r="I197" s="9"/>
      <c r="J197" s="11">
        <v>1999.5</v>
      </c>
      <c r="K197" s="9"/>
      <c r="L197" s="11">
        <v>26519209</v>
      </c>
      <c r="M197" s="11">
        <v>167645</v>
      </c>
      <c r="N197" s="54" t="s">
        <v>102</v>
      </c>
      <c r="O197" s="320">
        <v>5</v>
      </c>
      <c r="P197" s="311" t="s">
        <v>1826</v>
      </c>
      <c r="Q197" s="320">
        <v>0</v>
      </c>
      <c r="R197" s="54" t="s">
        <v>1827</v>
      </c>
      <c r="S197" s="74" t="s">
        <v>887</v>
      </c>
      <c r="T197" s="56">
        <v>3</v>
      </c>
      <c r="U197" s="75" t="s">
        <v>1829</v>
      </c>
      <c r="V197" s="55" t="s">
        <v>1830</v>
      </c>
      <c r="W197" s="9"/>
      <c r="X197" s="9"/>
      <c r="Y197" s="9"/>
      <c r="Z197" s="55" t="s">
        <v>1831</v>
      </c>
      <c r="AA197" s="174">
        <v>42986</v>
      </c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9"/>
      <c r="AP197" s="9"/>
      <c r="AQ197" s="9"/>
      <c r="AR197" s="9"/>
      <c r="AS197" s="9"/>
      <c r="AT197" s="9"/>
      <c r="AU197" s="9"/>
      <c r="AV197" s="9"/>
    </row>
    <row r="198" spans="1:48" ht="12.75">
      <c r="A198" s="14">
        <v>196</v>
      </c>
      <c r="B198" s="56" t="s">
        <v>50</v>
      </c>
      <c r="C198" s="56" t="s">
        <v>54</v>
      </c>
      <c r="D198" s="8">
        <v>43276</v>
      </c>
      <c r="E198" s="320">
        <v>227</v>
      </c>
      <c r="F198" s="177" t="s">
        <v>233</v>
      </c>
      <c r="G198" s="320"/>
      <c r="H198" s="11">
        <v>1514</v>
      </c>
      <c r="I198" s="9"/>
      <c r="J198" s="11">
        <v>1122</v>
      </c>
      <c r="K198" s="9"/>
      <c r="L198" s="11">
        <v>481119584</v>
      </c>
      <c r="M198" s="11">
        <f>6844581-2053374</f>
        <v>4791207</v>
      </c>
      <c r="N198" s="54" t="s">
        <v>1832</v>
      </c>
      <c r="O198" s="320">
        <v>3</v>
      </c>
      <c r="P198" s="311" t="s">
        <v>677</v>
      </c>
      <c r="Q198" s="320">
        <v>0</v>
      </c>
      <c r="R198" s="54" t="s">
        <v>1833</v>
      </c>
      <c r="S198" s="74" t="s">
        <v>1834</v>
      </c>
      <c r="T198" s="56">
        <v>9</v>
      </c>
      <c r="U198" s="75" t="s">
        <v>1835</v>
      </c>
      <c r="V198" s="323">
        <v>2404</v>
      </c>
      <c r="W198" s="9"/>
      <c r="X198" s="9"/>
      <c r="Y198" s="9"/>
      <c r="Z198" s="55" t="s">
        <v>1322</v>
      </c>
      <c r="AA198" s="174">
        <v>11171</v>
      </c>
      <c r="AB198" s="79" t="s">
        <v>1836</v>
      </c>
      <c r="AC198" s="23">
        <v>13926</v>
      </c>
      <c r="AD198" s="79" t="s">
        <v>1837</v>
      </c>
      <c r="AE198" s="23">
        <v>13926</v>
      </c>
      <c r="AF198" s="79" t="s">
        <v>1838</v>
      </c>
      <c r="AG198" s="23">
        <v>18952</v>
      </c>
      <c r="AH198" s="79" t="s">
        <v>1839</v>
      </c>
      <c r="AI198" s="23">
        <v>34034</v>
      </c>
      <c r="AJ198" s="79" t="s">
        <v>1840</v>
      </c>
      <c r="AK198" s="23">
        <v>33003</v>
      </c>
      <c r="AL198" s="17"/>
      <c r="AM198" s="17"/>
      <c r="AN198" s="17"/>
      <c r="AO198" s="9"/>
      <c r="AP198" s="9"/>
      <c r="AQ198" s="9"/>
      <c r="AR198" s="9"/>
      <c r="AS198" s="9"/>
      <c r="AT198" s="9"/>
      <c r="AU198" s="9"/>
      <c r="AV198" s="9"/>
    </row>
    <row r="199" spans="1:48" ht="12.75">
      <c r="A199" s="14">
        <v>197</v>
      </c>
      <c r="B199" s="56" t="s">
        <v>52</v>
      </c>
      <c r="C199" s="56" t="s">
        <v>44</v>
      </c>
      <c r="D199" s="8">
        <v>43276</v>
      </c>
      <c r="E199" s="320">
        <v>3001</v>
      </c>
      <c r="F199" s="177" t="s">
        <v>1841</v>
      </c>
      <c r="G199" s="320"/>
      <c r="H199" s="11"/>
      <c r="I199" s="9"/>
      <c r="J199" s="11"/>
      <c r="K199" s="9"/>
      <c r="L199" s="11">
        <v>9794602</v>
      </c>
      <c r="M199" s="11">
        <f>191602-57481</f>
        <v>134121</v>
      </c>
      <c r="N199" s="54" t="s">
        <v>1842</v>
      </c>
      <c r="O199" s="320">
        <v>0</v>
      </c>
      <c r="P199" s="311" t="s">
        <v>677</v>
      </c>
      <c r="Q199" s="320">
        <v>0</v>
      </c>
      <c r="R199" s="54" t="s">
        <v>1843</v>
      </c>
      <c r="S199" s="74" t="s">
        <v>190</v>
      </c>
      <c r="T199" s="56">
        <v>12</v>
      </c>
      <c r="U199" s="75" t="s">
        <v>832</v>
      </c>
      <c r="V199" s="323">
        <v>1220</v>
      </c>
      <c r="W199" s="9"/>
      <c r="X199" s="9"/>
      <c r="Y199" s="9"/>
      <c r="Z199" s="55" t="s">
        <v>1845</v>
      </c>
      <c r="AA199" s="175">
        <v>36483</v>
      </c>
      <c r="AB199" s="79" t="s">
        <v>1844</v>
      </c>
      <c r="AC199" s="23">
        <v>36483</v>
      </c>
      <c r="AD199" s="79" t="s">
        <v>1846</v>
      </c>
      <c r="AE199" s="23">
        <v>36483</v>
      </c>
      <c r="AF199" s="79" t="s">
        <v>1847</v>
      </c>
      <c r="AG199" s="23">
        <v>41142</v>
      </c>
      <c r="AH199" s="79" t="s">
        <v>1848</v>
      </c>
      <c r="AI199" s="23">
        <v>41410</v>
      </c>
      <c r="AJ199" s="17"/>
      <c r="AK199" s="17"/>
      <c r="AL199" s="17"/>
      <c r="AM199" s="17"/>
      <c r="AN199" s="17"/>
      <c r="AO199" s="9"/>
      <c r="AP199" s="9"/>
      <c r="AQ199" s="9"/>
      <c r="AR199" s="9"/>
      <c r="AS199" s="9"/>
      <c r="AT199" s="9"/>
      <c r="AU199" s="9"/>
      <c r="AV199" s="9"/>
    </row>
    <row r="200" spans="1:48" ht="12.75">
      <c r="A200" s="14">
        <v>198</v>
      </c>
      <c r="B200" s="56" t="s">
        <v>107</v>
      </c>
      <c r="C200" s="56" t="s">
        <v>43</v>
      </c>
      <c r="D200" s="8">
        <v>43277</v>
      </c>
      <c r="E200" s="320">
        <v>5129</v>
      </c>
      <c r="F200" s="177" t="s">
        <v>1849</v>
      </c>
      <c r="G200" s="56" t="s">
        <v>111</v>
      </c>
      <c r="H200" s="11">
        <v>28.2</v>
      </c>
      <c r="I200" s="9"/>
      <c r="J200" s="11">
        <v>4308.74</v>
      </c>
      <c r="K200" s="9"/>
      <c r="L200" s="11">
        <v>62161735</v>
      </c>
      <c r="M200" s="11">
        <v>403831</v>
      </c>
      <c r="N200" s="54" t="s">
        <v>102</v>
      </c>
      <c r="O200" s="320">
        <v>7</v>
      </c>
      <c r="P200" s="311" t="s">
        <v>1850</v>
      </c>
      <c r="Q200" s="320">
        <v>0</v>
      </c>
      <c r="R200" s="54" t="s">
        <v>1851</v>
      </c>
      <c r="S200" s="74" t="s">
        <v>892</v>
      </c>
      <c r="T200" s="56">
        <v>16</v>
      </c>
      <c r="U200" s="75" t="s">
        <v>535</v>
      </c>
      <c r="V200" s="323">
        <v>2662</v>
      </c>
      <c r="W200" s="9"/>
      <c r="X200" s="9"/>
      <c r="Y200" s="9"/>
      <c r="Z200" s="55" t="s">
        <v>1852</v>
      </c>
      <c r="AA200" s="55" t="s">
        <v>1853</v>
      </c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9"/>
      <c r="AP200" s="9"/>
      <c r="AQ200" s="9"/>
      <c r="AR200" s="9"/>
      <c r="AS200" s="9"/>
      <c r="AT200" s="9"/>
      <c r="AU200" s="9"/>
      <c r="AV200" s="9"/>
    </row>
    <row r="201" spans="1:48" ht="12.75">
      <c r="A201" s="14">
        <v>199</v>
      </c>
      <c r="B201" s="56" t="s">
        <v>107</v>
      </c>
      <c r="C201" s="56" t="s">
        <v>46</v>
      </c>
      <c r="D201" s="8">
        <v>43277</v>
      </c>
      <c r="E201" s="320">
        <v>1561</v>
      </c>
      <c r="F201" s="177" t="s">
        <v>1854</v>
      </c>
      <c r="G201" s="320"/>
      <c r="H201" s="11">
        <v>176</v>
      </c>
      <c r="I201" s="9"/>
      <c r="J201" s="11">
        <v>224.1</v>
      </c>
      <c r="K201" s="9"/>
      <c r="L201" s="11">
        <v>29638787</v>
      </c>
      <c r="M201" s="11">
        <v>222291</v>
      </c>
      <c r="N201" s="54" t="s">
        <v>102</v>
      </c>
      <c r="O201" s="320">
        <v>1</v>
      </c>
      <c r="P201" s="311" t="s">
        <v>636</v>
      </c>
      <c r="Q201" s="320">
        <v>0</v>
      </c>
      <c r="R201" s="54" t="s">
        <v>1855</v>
      </c>
      <c r="S201" s="74" t="s">
        <v>1856</v>
      </c>
      <c r="T201" s="56">
        <v>2</v>
      </c>
      <c r="U201" s="75" t="s">
        <v>930</v>
      </c>
      <c r="V201" s="323">
        <v>4707</v>
      </c>
      <c r="W201" s="9"/>
      <c r="X201" s="9"/>
      <c r="Y201" s="9"/>
      <c r="Z201" s="55" t="s">
        <v>1857</v>
      </c>
      <c r="AA201" s="55" t="s">
        <v>1858</v>
      </c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9"/>
      <c r="AP201" s="9"/>
      <c r="AQ201" s="9"/>
      <c r="AR201" s="9"/>
      <c r="AS201" s="9"/>
      <c r="AT201" s="9"/>
      <c r="AU201" s="9"/>
      <c r="AV201" s="9"/>
    </row>
    <row r="202" spans="1:48" ht="12.75">
      <c r="A202" s="14">
        <v>200</v>
      </c>
      <c r="B202" s="56" t="s">
        <v>50</v>
      </c>
      <c r="C202" s="56" t="s">
        <v>43</v>
      </c>
      <c r="D202" s="8">
        <v>43277</v>
      </c>
      <c r="E202" s="320">
        <v>241</v>
      </c>
      <c r="F202" s="177" t="s">
        <v>1859</v>
      </c>
      <c r="G202" s="56" t="s">
        <v>111</v>
      </c>
      <c r="H202" s="11">
        <v>19041.98</v>
      </c>
      <c r="I202" s="9"/>
      <c r="J202" s="11">
        <v>4709.14</v>
      </c>
      <c r="K202" s="9"/>
      <c r="L202" s="11">
        <v>3808700672</v>
      </c>
      <c r="M202" s="11">
        <f>56026020-16807806-129930-1189211</f>
        <v>37899073</v>
      </c>
      <c r="N202" s="54" t="s">
        <v>102</v>
      </c>
      <c r="O202" s="320">
        <v>7</v>
      </c>
      <c r="P202" s="311" t="s">
        <v>1860</v>
      </c>
      <c r="Q202" s="320">
        <v>0</v>
      </c>
      <c r="R202" s="54" t="s">
        <v>217</v>
      </c>
      <c r="S202" s="74" t="s">
        <v>1861</v>
      </c>
      <c r="T202" s="56">
        <v>7</v>
      </c>
      <c r="U202" s="75" t="s">
        <v>1863</v>
      </c>
      <c r="V202" s="55" t="s">
        <v>1862</v>
      </c>
      <c r="W202" s="9"/>
      <c r="X202" s="9"/>
      <c r="Y202" s="9"/>
      <c r="Z202" s="323"/>
      <c r="AA202" s="323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9"/>
      <c r="AP202" s="9"/>
      <c r="AQ202" s="9"/>
      <c r="AR202" s="9"/>
      <c r="AS202" s="9"/>
      <c r="AT202" s="9"/>
      <c r="AU202" s="9"/>
      <c r="AV202" s="9"/>
    </row>
    <row r="203" spans="1:48" ht="12.75">
      <c r="A203" s="14">
        <v>201</v>
      </c>
      <c r="B203" s="56" t="s">
        <v>23</v>
      </c>
      <c r="C203" s="56" t="s">
        <v>81</v>
      </c>
      <c r="D203" s="8">
        <v>43284</v>
      </c>
      <c r="E203" s="320">
        <v>2366</v>
      </c>
      <c r="F203" s="177" t="s">
        <v>209</v>
      </c>
      <c r="G203" s="320"/>
      <c r="H203" s="11">
        <v>164.68</v>
      </c>
      <c r="I203" s="9"/>
      <c r="J203" s="11">
        <v>362.52</v>
      </c>
      <c r="K203" s="9"/>
      <c r="L203" s="11">
        <v>28672435</v>
      </c>
      <c r="M203" s="11">
        <v>430087</v>
      </c>
      <c r="N203" s="54" t="s">
        <v>1508</v>
      </c>
      <c r="O203" s="320">
        <v>0</v>
      </c>
      <c r="P203" s="311" t="s">
        <v>677</v>
      </c>
      <c r="Q203" s="320">
        <v>0</v>
      </c>
      <c r="R203" s="54" t="s">
        <v>2202</v>
      </c>
      <c r="S203" s="74" t="s">
        <v>2203</v>
      </c>
      <c r="T203" s="56">
        <v>2</v>
      </c>
      <c r="U203" s="75" t="s">
        <v>134</v>
      </c>
      <c r="V203" s="323">
        <v>5295</v>
      </c>
      <c r="W203" s="9"/>
      <c r="X203" s="9"/>
      <c r="Y203" s="9"/>
      <c r="Z203" s="323"/>
      <c r="AA203" s="323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9"/>
      <c r="AP203" s="9"/>
      <c r="AQ203" s="9"/>
      <c r="AR203" s="9"/>
      <c r="AS203" s="9"/>
      <c r="AT203" s="9"/>
      <c r="AU203" s="9"/>
      <c r="AV203" s="9"/>
    </row>
    <row r="204" spans="1:48" ht="12.75">
      <c r="A204" s="14">
        <v>202</v>
      </c>
      <c r="B204" s="56" t="s">
        <v>107</v>
      </c>
      <c r="C204" s="56" t="s">
        <v>43</v>
      </c>
      <c r="D204" s="8">
        <v>43284</v>
      </c>
      <c r="E204" s="320">
        <v>766</v>
      </c>
      <c r="F204" s="177" t="s">
        <v>2204</v>
      </c>
      <c r="G204" s="56" t="s">
        <v>111</v>
      </c>
      <c r="H204" s="11">
        <v>4890.61</v>
      </c>
      <c r="I204" s="9"/>
      <c r="J204" s="11">
        <v>1410.18</v>
      </c>
      <c r="K204" s="9"/>
      <c r="L204" s="11">
        <v>257641</v>
      </c>
      <c r="M204" s="11">
        <v>216049</v>
      </c>
      <c r="N204" s="54" t="s">
        <v>102</v>
      </c>
      <c r="O204" s="320">
        <v>5</v>
      </c>
      <c r="P204" s="311" t="s">
        <v>2205</v>
      </c>
      <c r="Q204" s="320">
        <v>0</v>
      </c>
      <c r="R204" s="54" t="s">
        <v>2206</v>
      </c>
      <c r="S204" s="74" t="s">
        <v>2207</v>
      </c>
      <c r="T204" s="56">
        <v>5</v>
      </c>
      <c r="U204" s="75" t="s">
        <v>727</v>
      </c>
      <c r="V204" s="55" t="s">
        <v>2208</v>
      </c>
      <c r="W204" s="9"/>
      <c r="X204" s="9"/>
      <c r="Y204" s="9"/>
      <c r="Z204" s="55" t="s">
        <v>2209</v>
      </c>
      <c r="AA204" s="174">
        <v>42874</v>
      </c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9"/>
      <c r="AP204" s="9"/>
      <c r="AQ204" s="9"/>
      <c r="AR204" s="9"/>
      <c r="AS204" s="9"/>
      <c r="AT204" s="9"/>
      <c r="AU204" s="9"/>
      <c r="AV204" s="9"/>
    </row>
    <row r="205" spans="1:48" ht="12.75">
      <c r="A205" s="14">
        <v>203</v>
      </c>
      <c r="B205" s="56" t="s">
        <v>52</v>
      </c>
      <c r="C205" s="56" t="s">
        <v>634</v>
      </c>
      <c r="D205" s="8">
        <v>43284</v>
      </c>
      <c r="E205" s="320">
        <v>227</v>
      </c>
      <c r="F205" s="177" t="s">
        <v>1278</v>
      </c>
      <c r="G205" s="320"/>
      <c r="H205" s="11">
        <v>11.48</v>
      </c>
      <c r="I205" s="9"/>
      <c r="J205" s="11">
        <v>175.1</v>
      </c>
      <c r="K205" s="9"/>
      <c r="L205" s="11">
        <v>2527458</v>
      </c>
      <c r="M205" s="11">
        <v>126356</v>
      </c>
      <c r="N205" s="54" t="s">
        <v>2210</v>
      </c>
      <c r="O205" s="320">
        <v>0</v>
      </c>
      <c r="P205" s="311" t="s">
        <v>670</v>
      </c>
      <c r="Q205" s="320">
        <v>0</v>
      </c>
      <c r="R205" s="54" t="s">
        <v>2211</v>
      </c>
      <c r="S205" s="74" t="s">
        <v>2212</v>
      </c>
      <c r="T205" s="56">
        <v>9</v>
      </c>
      <c r="U205" s="75" t="s">
        <v>1740</v>
      </c>
      <c r="V205" s="323">
        <v>3282</v>
      </c>
      <c r="W205" s="9"/>
      <c r="X205" s="9"/>
      <c r="Y205" s="9"/>
      <c r="Z205" s="55" t="s">
        <v>2213</v>
      </c>
      <c r="AA205" s="174">
        <v>22670</v>
      </c>
      <c r="AB205" s="79" t="s">
        <v>103</v>
      </c>
      <c r="AC205" s="23">
        <v>22851</v>
      </c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9"/>
      <c r="AP205" s="9"/>
      <c r="AQ205" s="9"/>
      <c r="AR205" s="9"/>
      <c r="AS205" s="9"/>
      <c r="AT205" s="9"/>
      <c r="AU205" s="9"/>
      <c r="AV205" s="9"/>
    </row>
    <row r="206" spans="1:48" ht="12.75">
      <c r="A206" s="14">
        <v>204</v>
      </c>
      <c r="B206" s="56" t="s">
        <v>52</v>
      </c>
      <c r="C206" s="56" t="s">
        <v>44</v>
      </c>
      <c r="D206" s="8">
        <v>43284</v>
      </c>
      <c r="E206" s="320">
        <v>766</v>
      </c>
      <c r="F206" s="177" t="s">
        <v>2214</v>
      </c>
      <c r="G206" s="320"/>
      <c r="H206" s="11">
        <v>0</v>
      </c>
      <c r="I206" s="9"/>
      <c r="J206" s="11">
        <v>1468.08</v>
      </c>
      <c r="K206" s="9"/>
      <c r="L206" s="11">
        <v>5000000</v>
      </c>
      <c r="M206" s="11">
        <v>50000</v>
      </c>
      <c r="N206" s="54" t="s">
        <v>562</v>
      </c>
      <c r="O206" s="320">
        <v>0</v>
      </c>
      <c r="P206" s="311" t="s">
        <v>677</v>
      </c>
      <c r="Q206" s="320">
        <v>0</v>
      </c>
      <c r="R206" s="54" t="s">
        <v>2215</v>
      </c>
      <c r="S206" s="74" t="s">
        <v>1564</v>
      </c>
      <c r="T206" s="56">
        <v>5</v>
      </c>
      <c r="U206" s="75" t="s">
        <v>133</v>
      </c>
      <c r="V206" s="55" t="s">
        <v>2216</v>
      </c>
      <c r="W206" s="9"/>
      <c r="X206" s="9"/>
      <c r="Y206" s="9"/>
      <c r="Z206" s="55" t="s">
        <v>2217</v>
      </c>
      <c r="AA206" s="174">
        <v>41694</v>
      </c>
      <c r="AB206" s="79" t="s">
        <v>2218</v>
      </c>
      <c r="AC206" s="23">
        <v>41962</v>
      </c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9"/>
      <c r="AP206" s="9"/>
      <c r="AQ206" s="9"/>
      <c r="AR206" s="9"/>
      <c r="AS206" s="9"/>
      <c r="AT206" s="9"/>
      <c r="AU206" s="9"/>
      <c r="AV206" s="9"/>
    </row>
    <row r="207" spans="1:48" ht="12.75">
      <c r="A207" s="14">
        <v>205</v>
      </c>
      <c r="B207" s="56" t="s">
        <v>52</v>
      </c>
      <c r="C207" s="56" t="s">
        <v>634</v>
      </c>
      <c r="D207" s="8">
        <v>43284</v>
      </c>
      <c r="E207" s="320">
        <v>3954</v>
      </c>
      <c r="F207" s="177" t="s">
        <v>2219</v>
      </c>
      <c r="G207" s="320"/>
      <c r="H207" s="11">
        <v>19.86</v>
      </c>
      <c r="I207" s="9"/>
      <c r="J207" s="11">
        <v>266.45</v>
      </c>
      <c r="K207" s="9"/>
      <c r="L207" s="11">
        <v>3457825</v>
      </c>
      <c r="M207" s="11">
        <v>145811</v>
      </c>
      <c r="N207" s="54" t="s">
        <v>2210</v>
      </c>
      <c r="O207" s="320">
        <v>0</v>
      </c>
      <c r="P207" s="311" t="s">
        <v>1540</v>
      </c>
      <c r="Q207" s="320">
        <v>0</v>
      </c>
      <c r="R207" s="54" t="s">
        <v>2220</v>
      </c>
      <c r="S207" s="74" t="s">
        <v>688</v>
      </c>
      <c r="T207" s="56">
        <v>20</v>
      </c>
      <c r="U207" s="75" t="s">
        <v>347</v>
      </c>
      <c r="V207" s="323">
        <v>60</v>
      </c>
      <c r="W207" s="9"/>
      <c r="X207" s="9"/>
      <c r="Y207" s="9"/>
      <c r="Z207" s="55" t="s">
        <v>2221</v>
      </c>
      <c r="AA207" s="174">
        <v>40024</v>
      </c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9"/>
      <c r="AP207" s="9"/>
      <c r="AQ207" s="9"/>
      <c r="AR207" s="9"/>
      <c r="AS207" s="9"/>
      <c r="AT207" s="9"/>
      <c r="AU207" s="9"/>
      <c r="AV207" s="9"/>
    </row>
    <row r="208" spans="1:48" ht="12.75">
      <c r="A208" s="14">
        <v>206</v>
      </c>
      <c r="B208" s="56" t="s">
        <v>107</v>
      </c>
      <c r="C208" s="56" t="s">
        <v>43</v>
      </c>
      <c r="D208" s="8">
        <v>43284</v>
      </c>
      <c r="E208" s="320">
        <v>27</v>
      </c>
      <c r="F208" s="177" t="s">
        <v>2222</v>
      </c>
      <c r="G208" s="56" t="s">
        <v>111</v>
      </c>
      <c r="H208" s="11">
        <v>16921.63</v>
      </c>
      <c r="I208" s="9"/>
      <c r="J208" s="11">
        <v>2802.1</v>
      </c>
      <c r="K208" s="9"/>
      <c r="L208" s="11">
        <v>1918792257</v>
      </c>
      <c r="M208" s="11">
        <v>10469699</v>
      </c>
      <c r="N208" s="54" t="s">
        <v>102</v>
      </c>
      <c r="O208" s="320">
        <v>16</v>
      </c>
      <c r="P208" s="311" t="s">
        <v>2223</v>
      </c>
      <c r="Q208" s="320">
        <v>0</v>
      </c>
      <c r="R208" s="54" t="s">
        <v>2224</v>
      </c>
      <c r="S208" s="74" t="s">
        <v>2225</v>
      </c>
      <c r="T208" s="56">
        <v>9</v>
      </c>
      <c r="U208" s="75" t="s">
        <v>1835</v>
      </c>
      <c r="V208" s="323">
        <v>2445</v>
      </c>
      <c r="W208" s="9"/>
      <c r="X208" s="9"/>
      <c r="Y208" s="9"/>
      <c r="Z208" s="55" t="s">
        <v>2226</v>
      </c>
      <c r="AA208" s="174">
        <v>42360</v>
      </c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9"/>
      <c r="AP208" s="9"/>
      <c r="AQ208" s="9"/>
      <c r="AR208" s="9"/>
      <c r="AS208" s="9"/>
      <c r="AT208" s="9"/>
      <c r="AU208" s="9"/>
      <c r="AV208" s="9"/>
    </row>
    <row r="209" spans="1:48" ht="12.75">
      <c r="A209" s="14">
        <v>207</v>
      </c>
      <c r="B209" s="56" t="s">
        <v>23</v>
      </c>
      <c r="C209" s="56" t="s">
        <v>81</v>
      </c>
      <c r="D209" s="8">
        <v>43285</v>
      </c>
      <c r="E209" s="320">
        <v>5132</v>
      </c>
      <c r="F209" s="177" t="s">
        <v>303</v>
      </c>
      <c r="G209" s="320"/>
      <c r="H209" s="11">
        <v>83.78</v>
      </c>
      <c r="I209" s="9"/>
      <c r="J209" s="11">
        <v>204</v>
      </c>
      <c r="K209" s="9"/>
      <c r="L209" s="11">
        <v>10417457</v>
      </c>
      <c r="M209" s="11">
        <v>156262</v>
      </c>
      <c r="N209" s="54" t="s">
        <v>1508</v>
      </c>
      <c r="O209" s="320">
        <v>0</v>
      </c>
      <c r="P209" s="311" t="s">
        <v>677</v>
      </c>
      <c r="Q209" s="320">
        <v>0</v>
      </c>
      <c r="R209" s="54" t="s">
        <v>2227</v>
      </c>
      <c r="S209" s="74" t="s">
        <v>2228</v>
      </c>
      <c r="T209" s="56">
        <v>16</v>
      </c>
      <c r="U209" s="75" t="s">
        <v>2229</v>
      </c>
      <c r="V209" s="323">
        <v>200</v>
      </c>
      <c r="W209" s="9"/>
      <c r="X209" s="9"/>
      <c r="Y209" s="9"/>
      <c r="Z209" s="55" t="s">
        <v>2230</v>
      </c>
      <c r="AA209" s="174">
        <v>19234</v>
      </c>
      <c r="AB209" s="79" t="s">
        <v>103</v>
      </c>
      <c r="AC209" s="23">
        <v>19589</v>
      </c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9"/>
      <c r="AP209" s="9"/>
      <c r="AQ209" s="9"/>
      <c r="AR209" s="9"/>
      <c r="AS209" s="9"/>
      <c r="AT209" s="9"/>
      <c r="AU209" s="9"/>
      <c r="AV209" s="9"/>
    </row>
    <row r="210" spans="1:48" ht="12.75">
      <c r="A210" s="14">
        <v>208</v>
      </c>
      <c r="B210" s="56" t="s">
        <v>50</v>
      </c>
      <c r="C210" s="56" t="s">
        <v>54</v>
      </c>
      <c r="D210" s="8">
        <v>43286</v>
      </c>
      <c r="E210" s="320">
        <v>5409</v>
      </c>
      <c r="F210" s="177" t="s">
        <v>2231</v>
      </c>
      <c r="G210" s="320"/>
      <c r="H210" s="11">
        <v>423.71</v>
      </c>
      <c r="I210" s="9"/>
      <c r="J210" s="11">
        <v>1825.47</v>
      </c>
      <c r="K210" s="9"/>
      <c r="L210" s="11">
        <v>78291034</v>
      </c>
      <c r="M210" s="11">
        <f>782910+39146</f>
        <v>822056</v>
      </c>
      <c r="N210" s="54" t="s">
        <v>2235</v>
      </c>
      <c r="O210" s="320">
        <v>0</v>
      </c>
      <c r="P210" s="311" t="s">
        <v>2232</v>
      </c>
      <c r="Q210" s="320">
        <v>0</v>
      </c>
      <c r="R210" s="54" t="s">
        <v>2233</v>
      </c>
      <c r="S210" s="74" t="s">
        <v>2234</v>
      </c>
      <c r="T210" s="56">
        <v>12</v>
      </c>
      <c r="U210" s="75" t="s">
        <v>515</v>
      </c>
      <c r="V210" s="323">
        <v>1082</v>
      </c>
      <c r="W210" s="9"/>
      <c r="X210" s="9"/>
      <c r="Y210" s="9"/>
      <c r="Z210" s="323"/>
      <c r="AA210" s="323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9"/>
      <c r="AP210" s="9"/>
      <c r="AQ210" s="9"/>
      <c r="AR210" s="9"/>
      <c r="AS210" s="9"/>
      <c r="AT210" s="9"/>
      <c r="AU210" s="9"/>
      <c r="AV210" s="9"/>
    </row>
    <row r="211" spans="1:48" ht="12.75">
      <c r="A211" s="14">
        <v>209</v>
      </c>
      <c r="B211" s="56" t="s">
        <v>52</v>
      </c>
      <c r="C211" s="56" t="s">
        <v>44</v>
      </c>
      <c r="D211" s="8">
        <v>43293</v>
      </c>
      <c r="E211" s="320">
        <v>5120</v>
      </c>
      <c r="F211" s="177" t="s">
        <v>1324</v>
      </c>
      <c r="G211" s="320"/>
      <c r="H211" s="11">
        <v>0</v>
      </c>
      <c r="I211" s="9"/>
      <c r="J211" s="11">
        <v>460</v>
      </c>
      <c r="K211" s="9"/>
      <c r="L211" s="11">
        <v>2327000</v>
      </c>
      <c r="M211" s="11">
        <v>23270</v>
      </c>
      <c r="N211" s="54" t="s">
        <v>750</v>
      </c>
      <c r="O211" s="320">
        <v>0</v>
      </c>
      <c r="P211" s="311" t="s">
        <v>586</v>
      </c>
      <c r="Q211" s="320">
        <v>0</v>
      </c>
      <c r="R211" s="54" t="s">
        <v>2236</v>
      </c>
      <c r="S211" s="74" t="s">
        <v>1351</v>
      </c>
      <c r="T211" s="56">
        <v>14</v>
      </c>
      <c r="U211" s="75" t="s">
        <v>579</v>
      </c>
      <c r="V211" s="323">
        <v>1955</v>
      </c>
      <c r="W211" s="9"/>
      <c r="X211" s="9"/>
      <c r="Y211" s="9"/>
      <c r="Z211" s="55" t="s">
        <v>2237</v>
      </c>
      <c r="AA211" s="174">
        <v>38741</v>
      </c>
      <c r="AB211" s="79" t="s">
        <v>1555</v>
      </c>
      <c r="AC211" s="23">
        <v>38803</v>
      </c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9"/>
      <c r="AP211" s="9"/>
      <c r="AQ211" s="9"/>
      <c r="AR211" s="9"/>
      <c r="AS211" s="9"/>
      <c r="AT211" s="9"/>
      <c r="AU211" s="9"/>
      <c r="AV211" s="9"/>
    </row>
    <row r="212" spans="1:48" ht="12.75">
      <c r="A212" s="14">
        <v>210</v>
      </c>
      <c r="B212" s="56" t="s">
        <v>52</v>
      </c>
      <c r="C212" s="56" t="s">
        <v>44</v>
      </c>
      <c r="D212" s="8">
        <v>43293</v>
      </c>
      <c r="E212" s="320">
        <v>6</v>
      </c>
      <c r="F212" s="177" t="s">
        <v>1324</v>
      </c>
      <c r="G212" s="320"/>
      <c r="H212" s="11">
        <v>0</v>
      </c>
      <c r="I212" s="9"/>
      <c r="J212" s="11">
        <v>862.65</v>
      </c>
      <c r="K212" s="9"/>
      <c r="L212" s="11">
        <v>19738245</v>
      </c>
      <c r="M212" s="11">
        <v>197382</v>
      </c>
      <c r="N212" s="54" t="s">
        <v>562</v>
      </c>
      <c r="O212" s="320">
        <v>0</v>
      </c>
      <c r="P212" s="311" t="s">
        <v>677</v>
      </c>
      <c r="Q212" s="320">
        <v>0</v>
      </c>
      <c r="R212" s="54" t="s">
        <v>2238</v>
      </c>
      <c r="S212" s="74" t="s">
        <v>2239</v>
      </c>
      <c r="T212" s="56">
        <v>11</v>
      </c>
      <c r="U212" s="75" t="s">
        <v>762</v>
      </c>
      <c r="V212" s="323">
        <v>710</v>
      </c>
      <c r="W212" s="9"/>
      <c r="X212" s="9"/>
      <c r="Y212" s="9"/>
      <c r="Z212" s="55" t="s">
        <v>2240</v>
      </c>
      <c r="AA212" s="174">
        <v>39191</v>
      </c>
      <c r="AB212" s="79" t="s">
        <v>2241</v>
      </c>
      <c r="AC212" s="23">
        <v>39429</v>
      </c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9"/>
      <c r="AP212" s="9"/>
      <c r="AQ212" s="9"/>
      <c r="AR212" s="9"/>
      <c r="AS212" s="9"/>
      <c r="AT212" s="9"/>
      <c r="AU212" s="9"/>
      <c r="AV212" s="9"/>
    </row>
    <row r="213" spans="1:48" ht="12.75">
      <c r="A213" s="14">
        <v>211</v>
      </c>
      <c r="B213" s="56" t="s">
        <v>52</v>
      </c>
      <c r="C213" s="56" t="s">
        <v>634</v>
      </c>
      <c r="D213" s="8">
        <v>43299</v>
      </c>
      <c r="E213" s="320">
        <v>731</v>
      </c>
      <c r="F213" s="177" t="s">
        <v>357</v>
      </c>
      <c r="G213" s="320"/>
      <c r="H213" s="11">
        <v>13.02</v>
      </c>
      <c r="I213" s="9"/>
      <c r="J213" s="11">
        <v>884.08</v>
      </c>
      <c r="K213" s="9"/>
      <c r="L213" s="11">
        <v>4818945</v>
      </c>
      <c r="M213" s="11">
        <v>149668</v>
      </c>
      <c r="N213" s="54" t="s">
        <v>2242</v>
      </c>
      <c r="O213" s="320">
        <v>0</v>
      </c>
      <c r="P213" s="311" t="s">
        <v>677</v>
      </c>
      <c r="Q213" s="320">
        <v>0</v>
      </c>
      <c r="R213" s="54" t="s">
        <v>2248</v>
      </c>
      <c r="S213" s="74" t="s">
        <v>1834</v>
      </c>
      <c r="T213" s="56">
        <v>8</v>
      </c>
      <c r="U213" s="75" t="s">
        <v>1495</v>
      </c>
      <c r="V213" s="323">
        <v>393</v>
      </c>
      <c r="W213" s="9"/>
      <c r="X213" s="9"/>
      <c r="Y213" s="9"/>
      <c r="Z213" s="55" t="s">
        <v>2243</v>
      </c>
      <c r="AA213" s="174">
        <v>13013</v>
      </c>
      <c r="AB213" s="79" t="s">
        <v>2244</v>
      </c>
      <c r="AC213" s="23">
        <v>32932</v>
      </c>
      <c r="AD213" s="79" t="s">
        <v>2245</v>
      </c>
      <c r="AE213" s="23">
        <v>32940</v>
      </c>
      <c r="AF213" s="79" t="s">
        <v>2246</v>
      </c>
      <c r="AG213" s="23">
        <v>33284</v>
      </c>
      <c r="AH213" s="79" t="s">
        <v>2247</v>
      </c>
      <c r="AI213" s="23">
        <v>33416</v>
      </c>
      <c r="AJ213" s="17"/>
      <c r="AK213" s="17"/>
      <c r="AL213" s="17"/>
      <c r="AM213" s="17"/>
      <c r="AN213" s="17"/>
      <c r="AO213" s="9"/>
      <c r="AP213" s="9"/>
      <c r="AQ213" s="9"/>
      <c r="AR213" s="9"/>
      <c r="AS213" s="9"/>
      <c r="AT213" s="9"/>
      <c r="AU213" s="9"/>
      <c r="AV213" s="9"/>
    </row>
    <row r="214" spans="1:48" ht="12.75">
      <c r="A214" s="14">
        <v>212</v>
      </c>
      <c r="B214" s="56" t="s">
        <v>107</v>
      </c>
      <c r="C214" s="56" t="s">
        <v>46</v>
      </c>
      <c r="D214" s="8">
        <v>43305</v>
      </c>
      <c r="E214" s="320">
        <v>5718</v>
      </c>
      <c r="F214" s="177" t="s">
        <v>1349</v>
      </c>
      <c r="G214" s="320"/>
      <c r="H214" s="11">
        <v>9.2</v>
      </c>
      <c r="I214" s="9"/>
      <c r="J214" s="11">
        <v>255</v>
      </c>
      <c r="K214" s="9"/>
      <c r="L214" s="11">
        <v>5610184</v>
      </c>
      <c r="M214" s="11">
        <v>64153</v>
      </c>
      <c r="N214" s="54" t="s">
        <v>102</v>
      </c>
      <c r="O214" s="320">
        <v>1</v>
      </c>
      <c r="P214" s="311" t="s">
        <v>636</v>
      </c>
      <c r="Q214" s="320">
        <v>0</v>
      </c>
      <c r="R214" s="54" t="s">
        <v>2249</v>
      </c>
      <c r="S214" s="74" t="s">
        <v>2250</v>
      </c>
      <c r="T214" s="56">
        <v>15</v>
      </c>
      <c r="U214" s="75" t="s">
        <v>2251</v>
      </c>
      <c r="V214" s="323">
        <v>672</v>
      </c>
      <c r="W214" s="9"/>
      <c r="X214" s="9"/>
      <c r="Y214" s="9"/>
      <c r="Z214" s="55" t="s">
        <v>2252</v>
      </c>
      <c r="AA214" s="174">
        <v>34694</v>
      </c>
      <c r="AB214" s="79" t="s">
        <v>2253</v>
      </c>
      <c r="AC214" s="23">
        <v>22509</v>
      </c>
      <c r="AD214" s="79" t="s">
        <v>2254</v>
      </c>
      <c r="AE214" s="23">
        <v>22551</v>
      </c>
      <c r="AF214" s="79" t="s">
        <v>2255</v>
      </c>
      <c r="AG214" s="23">
        <v>34694</v>
      </c>
      <c r="AH214" s="17"/>
      <c r="AI214" s="17"/>
      <c r="AJ214" s="17"/>
      <c r="AK214" s="17"/>
      <c r="AL214" s="17"/>
      <c r="AM214" s="17"/>
      <c r="AN214" s="17"/>
      <c r="AO214" s="9"/>
      <c r="AP214" s="9"/>
      <c r="AQ214" s="9"/>
      <c r="AR214" s="9"/>
      <c r="AS214" s="9"/>
      <c r="AT214" s="9"/>
      <c r="AU214" s="9"/>
      <c r="AV214" s="9"/>
    </row>
    <row r="215" spans="1:48" ht="12.75">
      <c r="A215" s="14">
        <v>213</v>
      </c>
      <c r="B215" s="56" t="s">
        <v>52</v>
      </c>
      <c r="C215" s="56" t="s">
        <v>634</v>
      </c>
      <c r="D215" s="8">
        <v>43305</v>
      </c>
      <c r="E215" s="320">
        <v>766</v>
      </c>
      <c r="F215" s="177" t="s">
        <v>340</v>
      </c>
      <c r="G215" s="320"/>
      <c r="H215" s="11">
        <v>58.16</v>
      </c>
      <c r="I215" s="9"/>
      <c r="J215" s="11"/>
      <c r="K215" s="9"/>
      <c r="L215" s="11">
        <v>10351044</v>
      </c>
      <c r="M215" s="11">
        <v>430926</v>
      </c>
      <c r="N215" s="54" t="s">
        <v>102</v>
      </c>
      <c r="O215" s="320">
        <v>0</v>
      </c>
      <c r="P215" s="311" t="s">
        <v>636</v>
      </c>
      <c r="Q215" s="320">
        <v>0</v>
      </c>
      <c r="R215" s="54" t="s">
        <v>1318</v>
      </c>
      <c r="S215" s="74" t="s">
        <v>1318</v>
      </c>
      <c r="T215" s="56">
        <v>5</v>
      </c>
      <c r="U215" s="75" t="s">
        <v>1319</v>
      </c>
      <c r="V215" s="323">
        <v>528</v>
      </c>
      <c r="W215" s="9"/>
      <c r="X215" s="9"/>
      <c r="Y215" s="9"/>
      <c r="Z215" s="55" t="s">
        <v>2256</v>
      </c>
      <c r="AA215" s="174">
        <v>43193</v>
      </c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9"/>
      <c r="AP215" s="9"/>
      <c r="AQ215" s="9"/>
      <c r="AR215" s="9"/>
      <c r="AS215" s="9"/>
      <c r="AT215" s="9"/>
      <c r="AU215" s="9"/>
      <c r="AV215" s="9"/>
    </row>
    <row r="216" spans="1:48" ht="12.75">
      <c r="A216" s="14">
        <v>214</v>
      </c>
      <c r="B216" s="56" t="s">
        <v>52</v>
      </c>
      <c r="C216" s="56" t="s">
        <v>634</v>
      </c>
      <c r="D216" s="8">
        <v>43305</v>
      </c>
      <c r="E216" s="320">
        <v>1568</v>
      </c>
      <c r="F216" s="177" t="s">
        <v>1223</v>
      </c>
      <c r="G216" s="320"/>
      <c r="H216" s="11">
        <v>2.39</v>
      </c>
      <c r="I216" s="9"/>
      <c r="J216" s="11"/>
      <c r="K216" s="9"/>
      <c r="L216" s="11">
        <v>298733</v>
      </c>
      <c r="M216" s="11">
        <v>4481</v>
      </c>
      <c r="N216" s="54" t="s">
        <v>102</v>
      </c>
      <c r="O216" s="320">
        <v>0</v>
      </c>
      <c r="P216" s="311" t="s">
        <v>636</v>
      </c>
      <c r="Q216" s="320">
        <v>0</v>
      </c>
      <c r="R216" s="54" t="s">
        <v>2257</v>
      </c>
      <c r="S216" s="74" t="s">
        <v>2258</v>
      </c>
      <c r="T216" s="56">
        <v>3</v>
      </c>
      <c r="U216" s="75" t="s">
        <v>2259</v>
      </c>
      <c r="V216" s="323">
        <v>5225</v>
      </c>
      <c r="W216" s="9"/>
      <c r="X216" s="9"/>
      <c r="Y216" s="9"/>
      <c r="Z216" s="55" t="s">
        <v>2260</v>
      </c>
      <c r="AA216" s="174">
        <v>15295</v>
      </c>
      <c r="AB216" s="79" t="s">
        <v>2261</v>
      </c>
      <c r="AC216" s="23">
        <v>32141</v>
      </c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9"/>
      <c r="AP216" s="9"/>
      <c r="AQ216" s="9"/>
      <c r="AR216" s="9"/>
      <c r="AS216" s="9"/>
      <c r="AT216" s="9"/>
      <c r="AU216" s="9"/>
      <c r="AV216" s="9"/>
    </row>
    <row r="217" spans="1:48" ht="12.75">
      <c r="A217" s="14">
        <v>215</v>
      </c>
      <c r="B217" s="56" t="s">
        <v>52</v>
      </c>
      <c r="C217" s="56" t="s">
        <v>634</v>
      </c>
      <c r="D217" s="8">
        <v>43305</v>
      </c>
      <c r="E217" s="320">
        <v>7141</v>
      </c>
      <c r="F217" s="177" t="s">
        <v>1223</v>
      </c>
      <c r="G217" s="320"/>
      <c r="H217" s="11">
        <v>11.56</v>
      </c>
      <c r="I217" s="9"/>
      <c r="J217" s="11"/>
      <c r="K217" s="9"/>
      <c r="L217" s="11">
        <v>10925750</v>
      </c>
      <c r="M217" s="11">
        <v>130932</v>
      </c>
      <c r="N217" s="54" t="s">
        <v>750</v>
      </c>
      <c r="O217" s="320">
        <v>0</v>
      </c>
      <c r="P217" s="311" t="s">
        <v>677</v>
      </c>
      <c r="Q217" s="320">
        <v>0</v>
      </c>
      <c r="R217" s="54" t="s">
        <v>2262</v>
      </c>
      <c r="S217" s="74" t="s">
        <v>2263</v>
      </c>
      <c r="T217" s="56">
        <v>20</v>
      </c>
      <c r="U217" s="75" t="s">
        <v>1605</v>
      </c>
      <c r="V217" s="323">
        <v>4332</v>
      </c>
      <c r="W217" s="9"/>
      <c r="X217" s="9"/>
      <c r="Y217" s="9"/>
      <c r="Z217" s="55" t="s">
        <v>2264</v>
      </c>
      <c r="AA217" s="174">
        <v>24163</v>
      </c>
      <c r="AB217" s="79" t="s">
        <v>103</v>
      </c>
      <c r="AC217" s="23">
        <v>29738</v>
      </c>
      <c r="AD217" s="79" t="s">
        <v>2265</v>
      </c>
      <c r="AE217" s="23">
        <v>29593</v>
      </c>
      <c r="AF217" s="79" t="s">
        <v>2266</v>
      </c>
      <c r="AG217" s="23">
        <v>30781</v>
      </c>
      <c r="AH217" s="79" t="s">
        <v>2267</v>
      </c>
      <c r="AI217" s="23">
        <v>32752</v>
      </c>
      <c r="AJ217" s="79" t="s">
        <v>2268</v>
      </c>
      <c r="AK217" s="23">
        <v>37078</v>
      </c>
      <c r="AL217" s="79" t="s">
        <v>2269</v>
      </c>
      <c r="AM217" s="23">
        <v>41477</v>
      </c>
      <c r="AN217" s="17"/>
      <c r="AO217" s="9"/>
      <c r="AP217" s="9"/>
      <c r="AQ217" s="9"/>
      <c r="AR217" s="9"/>
      <c r="AS217" s="9"/>
      <c r="AT217" s="9"/>
      <c r="AU217" s="9"/>
      <c r="AV217" s="9"/>
    </row>
    <row r="218" spans="1:48" ht="12.75">
      <c r="A218" s="14">
        <v>216</v>
      </c>
      <c r="B218" s="56" t="s">
        <v>52</v>
      </c>
      <c r="C218" s="56" t="s">
        <v>44</v>
      </c>
      <c r="D218" s="8">
        <v>43305</v>
      </c>
      <c r="E218" s="320">
        <v>762</v>
      </c>
      <c r="F218" s="177" t="s">
        <v>207</v>
      </c>
      <c r="G218" s="320"/>
      <c r="H218" s="11">
        <v>0</v>
      </c>
      <c r="I218" s="9"/>
      <c r="J218" s="11">
        <v>1280.6</v>
      </c>
      <c r="K218" s="9"/>
      <c r="L218" s="11">
        <v>27302902</v>
      </c>
      <c r="M218" s="11">
        <f>27303+163817</f>
        <v>191120</v>
      </c>
      <c r="N218" s="54" t="s">
        <v>562</v>
      </c>
      <c r="O218" s="320">
        <v>2</v>
      </c>
      <c r="P218" s="311" t="s">
        <v>677</v>
      </c>
      <c r="Q218" s="320">
        <v>0</v>
      </c>
      <c r="R218" s="54" t="s">
        <v>2270</v>
      </c>
      <c r="S218" s="74" t="s">
        <v>1787</v>
      </c>
      <c r="T218" s="56">
        <v>5</v>
      </c>
      <c r="U218" s="75" t="s">
        <v>1829</v>
      </c>
      <c r="V218" s="323">
        <v>597</v>
      </c>
      <c r="W218" s="9"/>
      <c r="X218" s="9"/>
      <c r="Y218" s="9"/>
      <c r="Z218" s="55" t="s">
        <v>1125</v>
      </c>
      <c r="AA218" s="174">
        <v>38090</v>
      </c>
      <c r="AB218" s="79" t="s">
        <v>103</v>
      </c>
      <c r="AC218" s="23">
        <v>38367</v>
      </c>
      <c r="AD218" s="79" t="s">
        <v>1485</v>
      </c>
      <c r="AE218" s="23">
        <v>38701</v>
      </c>
      <c r="AF218" s="79" t="s">
        <v>2271</v>
      </c>
      <c r="AG218" s="23">
        <v>39112</v>
      </c>
      <c r="AH218" s="79" t="s">
        <v>1788</v>
      </c>
      <c r="AI218" s="23">
        <v>39104</v>
      </c>
      <c r="AJ218" s="79" t="s">
        <v>2272</v>
      </c>
      <c r="AK218" s="23">
        <v>39632</v>
      </c>
      <c r="AL218" s="17"/>
      <c r="AM218" s="17"/>
      <c r="AN218" s="17"/>
      <c r="AO218" s="9"/>
      <c r="AP218" s="9"/>
      <c r="AQ218" s="9"/>
      <c r="AR218" s="9"/>
      <c r="AS218" s="9"/>
      <c r="AT218" s="9"/>
      <c r="AU218" s="9"/>
      <c r="AV218" s="9"/>
    </row>
    <row r="219" spans="1:48" ht="12.75">
      <c r="A219" s="14">
        <v>217</v>
      </c>
      <c r="B219" s="56" t="s">
        <v>107</v>
      </c>
      <c r="C219" s="56" t="s">
        <v>43</v>
      </c>
      <c r="D219" s="8">
        <v>43306</v>
      </c>
      <c r="E219" s="320">
        <v>562</v>
      </c>
      <c r="F219" s="177" t="s">
        <v>2273</v>
      </c>
      <c r="G219" s="56" t="s">
        <v>111</v>
      </c>
      <c r="H219" s="11">
        <v>4954.69</v>
      </c>
      <c r="I219" s="9"/>
      <c r="J219" s="11">
        <v>1786</v>
      </c>
      <c r="K219" s="9"/>
      <c r="L219" s="11">
        <v>9442391</v>
      </c>
      <c r="M219" s="11">
        <v>6609674</v>
      </c>
      <c r="N219" s="54" t="s">
        <v>102</v>
      </c>
      <c r="O219" s="320">
        <v>5</v>
      </c>
      <c r="P219" s="311" t="s">
        <v>2274</v>
      </c>
      <c r="Q219" s="320">
        <v>0</v>
      </c>
      <c r="R219" s="54" t="s">
        <v>886</v>
      </c>
      <c r="S219" s="74" t="s">
        <v>2275</v>
      </c>
      <c r="T219" s="56">
        <v>5</v>
      </c>
      <c r="U219" s="75" t="s">
        <v>1625</v>
      </c>
      <c r="V219" s="55" t="s">
        <v>2276</v>
      </c>
      <c r="W219" s="9"/>
      <c r="X219" s="9"/>
      <c r="Y219" s="9"/>
      <c r="Z219" s="55" t="s">
        <v>2277</v>
      </c>
      <c r="AA219" s="175">
        <v>42724</v>
      </c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9"/>
      <c r="AP219" s="9"/>
      <c r="AQ219" s="9"/>
      <c r="AR219" s="9"/>
      <c r="AS219" s="9"/>
      <c r="AT219" s="9"/>
      <c r="AU219" s="9"/>
      <c r="AV219" s="9"/>
    </row>
    <row r="220" spans="1:48" ht="12.75">
      <c r="A220" s="14">
        <v>218</v>
      </c>
      <c r="B220" s="56" t="s">
        <v>107</v>
      </c>
      <c r="C220" s="56" t="s">
        <v>43</v>
      </c>
      <c r="D220" s="8">
        <v>43306</v>
      </c>
      <c r="E220" s="320">
        <v>1027</v>
      </c>
      <c r="F220" s="177" t="s">
        <v>2278</v>
      </c>
      <c r="G220" s="56" t="s">
        <v>111</v>
      </c>
      <c r="H220" s="11">
        <v>9215.93</v>
      </c>
      <c r="I220" s="9"/>
      <c r="J220" s="11">
        <v>2231.75</v>
      </c>
      <c r="K220" s="9"/>
      <c r="L220" s="11">
        <v>23937403</v>
      </c>
      <c r="M220" s="11">
        <v>167562</v>
      </c>
      <c r="N220" s="54" t="s">
        <v>102</v>
      </c>
      <c r="O220" s="320">
        <v>7</v>
      </c>
      <c r="P220" s="311" t="s">
        <v>2279</v>
      </c>
      <c r="Q220" s="320">
        <v>0</v>
      </c>
      <c r="R220" s="54" t="s">
        <v>2280</v>
      </c>
      <c r="S220" s="74" t="s">
        <v>2281</v>
      </c>
      <c r="T220" s="56">
        <v>9</v>
      </c>
      <c r="U220" s="75" t="s">
        <v>2282</v>
      </c>
      <c r="V220" s="55" t="s">
        <v>2283</v>
      </c>
      <c r="W220" s="9"/>
      <c r="X220" s="9"/>
      <c r="Y220" s="9"/>
      <c r="Z220" s="55" t="s">
        <v>2284</v>
      </c>
      <c r="AA220" s="174">
        <v>42783</v>
      </c>
      <c r="AB220" s="79" t="s">
        <v>2285</v>
      </c>
      <c r="AC220" s="23">
        <v>42529</v>
      </c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9"/>
      <c r="AP220" s="9"/>
      <c r="AQ220" s="9"/>
      <c r="AR220" s="9"/>
      <c r="AS220" s="9"/>
      <c r="AT220" s="9"/>
      <c r="AU220" s="9"/>
      <c r="AV220" s="9"/>
    </row>
    <row r="221" spans="1:48" ht="12.75">
      <c r="A221" s="14">
        <v>219</v>
      </c>
      <c r="B221" s="56" t="s">
        <v>107</v>
      </c>
      <c r="C221" s="56" t="s">
        <v>46</v>
      </c>
      <c r="D221" s="90">
        <v>43306</v>
      </c>
      <c r="E221" s="320">
        <v>538</v>
      </c>
      <c r="F221" s="177" t="s">
        <v>2286</v>
      </c>
      <c r="G221" s="56" t="s">
        <v>111</v>
      </c>
      <c r="H221" s="11">
        <v>11599.22</v>
      </c>
      <c r="I221" s="9"/>
      <c r="J221" s="11">
        <v>3419</v>
      </c>
      <c r="K221" s="9"/>
      <c r="L221" s="11">
        <v>14865637</v>
      </c>
      <c r="M221" s="11">
        <v>79958</v>
      </c>
      <c r="N221" s="54" t="s">
        <v>102</v>
      </c>
      <c r="O221" s="364" t="s">
        <v>2287</v>
      </c>
      <c r="P221" s="311" t="s">
        <v>2288</v>
      </c>
      <c r="Q221" s="56">
        <v>0</v>
      </c>
      <c r="R221" s="54" t="s">
        <v>2289</v>
      </c>
      <c r="S221" s="74" t="s">
        <v>2290</v>
      </c>
      <c r="T221" s="56">
        <v>7</v>
      </c>
      <c r="U221" s="75" t="s">
        <v>2291</v>
      </c>
      <c r="V221" s="323">
        <v>3100</v>
      </c>
      <c r="W221" s="9"/>
      <c r="X221" s="9"/>
      <c r="Y221" s="9"/>
      <c r="Z221" s="55" t="s">
        <v>2292</v>
      </c>
      <c r="AA221" s="174">
        <v>43098</v>
      </c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9"/>
      <c r="AP221" s="9"/>
      <c r="AQ221" s="9"/>
      <c r="AR221" s="9"/>
      <c r="AS221" s="9"/>
      <c r="AT221" s="9"/>
      <c r="AU221" s="9"/>
      <c r="AV221" s="9"/>
    </row>
    <row r="222" spans="1:48" ht="12.75">
      <c r="A222" s="14">
        <v>220</v>
      </c>
      <c r="B222" s="56" t="s">
        <v>107</v>
      </c>
      <c r="C222" s="56" t="s">
        <v>43</v>
      </c>
      <c r="D222" s="8">
        <v>43306</v>
      </c>
      <c r="E222" s="320">
        <v>752</v>
      </c>
      <c r="F222" s="177" t="s">
        <v>1717</v>
      </c>
      <c r="G222" s="56" t="s">
        <v>111</v>
      </c>
      <c r="H222" s="11">
        <v>7711.15</v>
      </c>
      <c r="I222" s="9"/>
      <c r="J222" s="11">
        <v>2153.68</v>
      </c>
      <c r="K222" s="9"/>
      <c r="L222" s="11">
        <v>5459879</v>
      </c>
      <c r="M222" s="11">
        <v>28664</v>
      </c>
      <c r="N222" s="54" t="s">
        <v>102</v>
      </c>
      <c r="O222" s="320">
        <v>5</v>
      </c>
      <c r="P222" s="311" t="s">
        <v>1421</v>
      </c>
      <c r="Q222" s="320">
        <v>0</v>
      </c>
      <c r="R222" s="54" t="s">
        <v>2293</v>
      </c>
      <c r="S222" s="74" t="s">
        <v>2294</v>
      </c>
      <c r="T222" s="56">
        <v>6</v>
      </c>
      <c r="U222" s="75" t="s">
        <v>511</v>
      </c>
      <c r="V222" s="323">
        <v>4215</v>
      </c>
      <c r="W222" s="9"/>
      <c r="X222" s="9"/>
      <c r="Y222" s="9"/>
      <c r="Z222" s="55" t="s">
        <v>2295</v>
      </c>
      <c r="AA222" s="174">
        <v>43048</v>
      </c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9"/>
      <c r="AP222" s="9"/>
      <c r="AQ222" s="9"/>
      <c r="AR222" s="9"/>
      <c r="AS222" s="9"/>
      <c r="AT222" s="9"/>
      <c r="AU222" s="9"/>
      <c r="AV222" s="9"/>
    </row>
    <row r="223" spans="1:48" ht="12.75">
      <c r="A223" s="14">
        <v>221</v>
      </c>
      <c r="B223" s="56" t="s">
        <v>50</v>
      </c>
      <c r="C223" s="56" t="s">
        <v>43</v>
      </c>
      <c r="D223" s="8">
        <v>43306</v>
      </c>
      <c r="E223" s="320">
        <v>5632</v>
      </c>
      <c r="F223" s="177" t="s">
        <v>2296</v>
      </c>
      <c r="G223" s="56" t="s">
        <v>111</v>
      </c>
      <c r="H223" s="11">
        <v>7310.52</v>
      </c>
      <c r="I223" s="9"/>
      <c r="J223" s="11">
        <v>1291.34</v>
      </c>
      <c r="K223" s="9"/>
      <c r="L223" s="11">
        <v>1722828395</v>
      </c>
      <c r="M223" s="11">
        <v>14171933</v>
      </c>
      <c r="N223" s="54" t="s">
        <v>102</v>
      </c>
      <c r="O223" s="320">
        <v>10</v>
      </c>
      <c r="P223" s="311" t="s">
        <v>2297</v>
      </c>
      <c r="Q223" s="320">
        <v>0</v>
      </c>
      <c r="R223" s="54" t="s">
        <v>2298</v>
      </c>
      <c r="S223" s="74" t="s">
        <v>2299</v>
      </c>
      <c r="T223" s="56">
        <v>17</v>
      </c>
      <c r="U223" s="75" t="s">
        <v>175</v>
      </c>
      <c r="V223" s="55" t="s">
        <v>2300</v>
      </c>
      <c r="W223" s="9"/>
      <c r="X223" s="9"/>
      <c r="Y223" s="9"/>
      <c r="Z223" s="323"/>
      <c r="AA223" s="323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9"/>
      <c r="AP223" s="9"/>
      <c r="AQ223" s="9"/>
      <c r="AR223" s="9"/>
      <c r="AS223" s="9"/>
      <c r="AT223" s="9"/>
      <c r="AU223" s="9"/>
      <c r="AV223" s="9"/>
    </row>
    <row r="224" spans="1:48" ht="12.75">
      <c r="A224" s="14">
        <v>222</v>
      </c>
      <c r="B224" s="56" t="s">
        <v>52</v>
      </c>
      <c r="C224" s="56" t="s">
        <v>44</v>
      </c>
      <c r="D224" s="8">
        <v>43320</v>
      </c>
      <c r="E224" s="320">
        <v>6139</v>
      </c>
      <c r="F224" s="177" t="s">
        <v>1120</v>
      </c>
      <c r="G224" s="320"/>
      <c r="H224" s="11">
        <v>0</v>
      </c>
      <c r="I224" s="9"/>
      <c r="J224" s="11"/>
      <c r="K224" s="9"/>
      <c r="L224" s="11">
        <v>55413029</v>
      </c>
      <c r="M224" s="11">
        <v>554130</v>
      </c>
      <c r="N224" s="54" t="s">
        <v>562</v>
      </c>
      <c r="O224" s="320">
        <v>1</v>
      </c>
      <c r="P224" s="311" t="s">
        <v>677</v>
      </c>
      <c r="Q224" s="320">
        <v>0</v>
      </c>
      <c r="R224" s="54" t="s">
        <v>1154</v>
      </c>
      <c r="S224" s="74" t="s">
        <v>2301</v>
      </c>
      <c r="T224" s="377">
        <v>28</v>
      </c>
      <c r="U224" s="75" t="s">
        <v>612</v>
      </c>
      <c r="V224" s="55" t="s">
        <v>2302</v>
      </c>
      <c r="W224" s="9"/>
      <c r="X224" s="9"/>
      <c r="Y224" s="9"/>
      <c r="Z224" s="323"/>
      <c r="AA224" s="323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9"/>
      <c r="AP224" s="9"/>
      <c r="AQ224" s="9"/>
      <c r="AR224" s="9"/>
      <c r="AS224" s="9"/>
      <c r="AT224" s="9"/>
      <c r="AU224" s="9"/>
      <c r="AV224" s="9"/>
    </row>
    <row r="225" spans="1:48" ht="12.75">
      <c r="A225" s="14">
        <v>223</v>
      </c>
      <c r="B225" s="56" t="s">
        <v>107</v>
      </c>
      <c r="C225" s="56" t="s">
        <v>43</v>
      </c>
      <c r="D225" s="90">
        <v>43320</v>
      </c>
      <c r="E225" s="320">
        <v>6335</v>
      </c>
      <c r="F225" s="177" t="s">
        <v>2303</v>
      </c>
      <c r="G225" s="320"/>
      <c r="H225" s="11">
        <v>7591.23</v>
      </c>
      <c r="I225" s="9"/>
      <c r="J225" s="11">
        <v>2606.77</v>
      </c>
      <c r="K225" s="9"/>
      <c r="L225" s="11">
        <v>1945083260</v>
      </c>
      <c r="M225" s="11">
        <v>10211687</v>
      </c>
      <c r="N225" s="54" t="s">
        <v>1439</v>
      </c>
      <c r="O225" s="320">
        <v>7</v>
      </c>
      <c r="P225" s="311" t="s">
        <v>636</v>
      </c>
      <c r="Q225" s="320">
        <v>0</v>
      </c>
      <c r="R225" s="54" t="s">
        <v>2304</v>
      </c>
      <c r="S225" s="74" t="s">
        <v>2305</v>
      </c>
      <c r="T225" s="377">
        <v>28</v>
      </c>
      <c r="U225" s="75" t="s">
        <v>2306</v>
      </c>
      <c r="V225" s="55" t="s">
        <v>2307</v>
      </c>
      <c r="W225" s="9"/>
      <c r="X225" s="9"/>
      <c r="Y225" s="9"/>
      <c r="Z225" s="55" t="s">
        <v>2308</v>
      </c>
      <c r="AA225" s="174">
        <v>42156</v>
      </c>
      <c r="AB225" s="79" t="s">
        <v>2309</v>
      </c>
      <c r="AC225" s="23">
        <v>42510</v>
      </c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9"/>
      <c r="AP225" s="9"/>
      <c r="AQ225" s="9"/>
      <c r="AR225" s="9"/>
      <c r="AS225" s="9"/>
      <c r="AT225" s="9"/>
      <c r="AU225" s="9"/>
      <c r="AV225" s="9"/>
    </row>
    <row r="226" spans="1:48" ht="12.75">
      <c r="A226" s="14">
        <v>224</v>
      </c>
      <c r="B226" s="56" t="s">
        <v>107</v>
      </c>
      <c r="C226" s="56" t="s">
        <v>43</v>
      </c>
      <c r="D226" s="8">
        <v>43320</v>
      </c>
      <c r="E226" s="320">
        <v>807</v>
      </c>
      <c r="F226" s="177" t="s">
        <v>2310</v>
      </c>
      <c r="G226" s="56" t="s">
        <v>111</v>
      </c>
      <c r="H226" s="11">
        <v>9351.04</v>
      </c>
      <c r="I226" s="9"/>
      <c r="J226" s="11">
        <v>2179.65</v>
      </c>
      <c r="K226" s="9"/>
      <c r="L226" s="11">
        <v>224981</v>
      </c>
      <c r="M226" s="11">
        <v>157487</v>
      </c>
      <c r="N226" s="54" t="s">
        <v>102</v>
      </c>
      <c r="O226" s="320">
        <v>14</v>
      </c>
      <c r="P226" s="311" t="s">
        <v>2311</v>
      </c>
      <c r="Q226" s="320">
        <v>0</v>
      </c>
      <c r="R226" s="54" t="s">
        <v>2312</v>
      </c>
      <c r="S226" s="74" t="s">
        <v>2313</v>
      </c>
      <c r="T226" s="377">
        <v>11</v>
      </c>
      <c r="U226" s="75" t="s">
        <v>2314</v>
      </c>
      <c r="V226" s="323">
        <v>1829</v>
      </c>
      <c r="W226" s="9"/>
      <c r="X226" s="9"/>
      <c r="Y226" s="9"/>
      <c r="Z226" s="55" t="s">
        <v>2315</v>
      </c>
      <c r="AA226" s="174">
        <v>42660</v>
      </c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9"/>
      <c r="AP226" s="9"/>
      <c r="AQ226" s="9"/>
      <c r="AR226" s="9"/>
      <c r="AS226" s="9"/>
      <c r="AT226" s="9"/>
      <c r="AU226" s="9"/>
      <c r="AV226" s="9"/>
    </row>
    <row r="227" spans="1:48" ht="12.75">
      <c r="A227" s="14">
        <v>225</v>
      </c>
      <c r="B227" s="56" t="s">
        <v>107</v>
      </c>
      <c r="C227" s="56" t="s">
        <v>43</v>
      </c>
      <c r="D227" s="8">
        <v>43320</v>
      </c>
      <c r="E227" s="320">
        <v>3929</v>
      </c>
      <c r="F227" s="177" t="s">
        <v>2316</v>
      </c>
      <c r="G227" s="56" t="s">
        <v>111</v>
      </c>
      <c r="H227" s="11">
        <v>12645.13</v>
      </c>
      <c r="I227" s="9"/>
      <c r="J227" s="11">
        <v>1475.39</v>
      </c>
      <c r="K227" s="9"/>
      <c r="L227" s="11">
        <v>24077695</v>
      </c>
      <c r="M227" s="11">
        <v>16854387</v>
      </c>
      <c r="N227" s="54" t="s">
        <v>1412</v>
      </c>
      <c r="O227" s="320">
        <v>16</v>
      </c>
      <c r="P227" s="311" t="s">
        <v>2317</v>
      </c>
      <c r="Q227" s="320">
        <v>0</v>
      </c>
      <c r="R227" s="54" t="s">
        <v>2318</v>
      </c>
      <c r="S227" s="74" t="s">
        <v>2319</v>
      </c>
      <c r="T227" s="377">
        <v>16</v>
      </c>
      <c r="U227" s="75" t="s">
        <v>762</v>
      </c>
      <c r="V227" s="323">
        <v>2731</v>
      </c>
      <c r="W227" s="9"/>
      <c r="X227" s="9"/>
      <c r="Y227" s="9"/>
      <c r="Z227" s="55" t="s">
        <v>2320</v>
      </c>
      <c r="AA227" s="174">
        <v>42871</v>
      </c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9"/>
      <c r="AP227" s="9"/>
      <c r="AQ227" s="9"/>
      <c r="AR227" s="9"/>
      <c r="AS227" s="9"/>
      <c r="AT227" s="9"/>
      <c r="AU227" s="9"/>
      <c r="AV227" s="9"/>
    </row>
    <row r="228" spans="1:48" ht="12.75">
      <c r="A228" s="14">
        <v>226</v>
      </c>
      <c r="B228" s="56" t="s">
        <v>52</v>
      </c>
      <c r="C228" s="56" t="s">
        <v>44</v>
      </c>
      <c r="D228" s="8">
        <v>43321</v>
      </c>
      <c r="E228" s="320">
        <v>4262</v>
      </c>
      <c r="F228" s="177" t="s">
        <v>213</v>
      </c>
      <c r="G228" s="320"/>
      <c r="H228" s="11">
        <v>0</v>
      </c>
      <c r="I228" s="9"/>
      <c r="J228" s="11">
        <v>131</v>
      </c>
      <c r="K228" s="9"/>
      <c r="L228" s="11">
        <v>3100000</v>
      </c>
      <c r="M228" s="11">
        <v>124944</v>
      </c>
      <c r="N228" s="54" t="s">
        <v>750</v>
      </c>
      <c r="O228" s="320">
        <v>1</v>
      </c>
      <c r="P228" s="311" t="s">
        <v>677</v>
      </c>
      <c r="Q228" s="320">
        <v>0</v>
      </c>
      <c r="R228" s="54" t="s">
        <v>2321</v>
      </c>
      <c r="S228" s="74" t="s">
        <v>2322</v>
      </c>
      <c r="T228" s="377">
        <v>22</v>
      </c>
      <c r="U228" s="75" t="s">
        <v>210</v>
      </c>
      <c r="V228" s="323">
        <v>401</v>
      </c>
      <c r="W228" s="9"/>
      <c r="X228" s="9"/>
      <c r="Y228" s="9"/>
      <c r="Z228" s="55" t="s">
        <v>2323</v>
      </c>
      <c r="AA228" s="174">
        <v>20579</v>
      </c>
      <c r="AB228" s="79" t="s">
        <v>2324</v>
      </c>
      <c r="AC228" s="23">
        <v>34506</v>
      </c>
      <c r="AD228" s="79" t="s">
        <v>2325</v>
      </c>
      <c r="AE228" s="23">
        <v>35053</v>
      </c>
      <c r="AF228" s="79" t="s">
        <v>1988</v>
      </c>
      <c r="AG228" s="23">
        <v>35184</v>
      </c>
      <c r="AH228" s="17"/>
      <c r="AI228" s="17"/>
      <c r="AJ228" s="17"/>
      <c r="AK228" s="17"/>
      <c r="AL228" s="17"/>
      <c r="AM228" s="17"/>
      <c r="AN228" s="17"/>
      <c r="AO228" s="9"/>
      <c r="AP228" s="9"/>
      <c r="AQ228" s="9"/>
      <c r="AR228" s="9"/>
      <c r="AS228" s="9"/>
      <c r="AT228" s="9"/>
      <c r="AU228" s="9"/>
      <c r="AV228" s="9"/>
    </row>
    <row r="229" spans="1:48" ht="12.75">
      <c r="A229" s="14">
        <v>227</v>
      </c>
      <c r="B229" s="56" t="s">
        <v>52</v>
      </c>
      <c r="C229" s="56" t="s">
        <v>634</v>
      </c>
      <c r="D229" s="8">
        <v>43321</v>
      </c>
      <c r="E229" s="320">
        <v>6633</v>
      </c>
      <c r="F229" s="177" t="s">
        <v>767</v>
      </c>
      <c r="G229" s="320"/>
      <c r="H229" s="11">
        <v>21.17</v>
      </c>
      <c r="I229" s="9"/>
      <c r="J229" s="11">
        <v>306.5</v>
      </c>
      <c r="K229" s="9"/>
      <c r="L229" s="11">
        <v>3685909</v>
      </c>
      <c r="M229" s="11">
        <v>55289</v>
      </c>
      <c r="N229" s="54" t="s">
        <v>750</v>
      </c>
      <c r="O229" s="320">
        <v>1</v>
      </c>
      <c r="P229" s="311" t="s">
        <v>677</v>
      </c>
      <c r="Q229" s="320">
        <v>0</v>
      </c>
      <c r="R229" s="54" t="s">
        <v>2326</v>
      </c>
      <c r="S229" s="74" t="s">
        <v>2327</v>
      </c>
      <c r="T229" s="377">
        <v>31</v>
      </c>
      <c r="U229" s="75" t="s">
        <v>1822</v>
      </c>
      <c r="V229" s="323">
        <v>2930</v>
      </c>
      <c r="W229" s="9"/>
      <c r="X229" s="9"/>
      <c r="Y229" s="9"/>
      <c r="Z229" s="55" t="s">
        <v>2328</v>
      </c>
      <c r="AA229" s="174">
        <v>35531</v>
      </c>
      <c r="AB229" s="79" t="s">
        <v>2329</v>
      </c>
      <c r="AC229" s="23">
        <v>35803</v>
      </c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9"/>
      <c r="AP229" s="9"/>
      <c r="AQ229" s="9"/>
      <c r="AR229" s="9"/>
      <c r="AS229" s="9"/>
      <c r="AT229" s="9"/>
      <c r="AU229" s="9"/>
      <c r="AV229" s="9"/>
    </row>
    <row r="230" spans="1:48" ht="12.75">
      <c r="A230" s="14">
        <v>228</v>
      </c>
      <c r="B230" s="56" t="s">
        <v>23</v>
      </c>
      <c r="C230" s="56" t="s">
        <v>2330</v>
      </c>
      <c r="D230" s="8">
        <v>43321</v>
      </c>
      <c r="E230" s="320">
        <v>5467</v>
      </c>
      <c r="F230" s="177" t="s">
        <v>221</v>
      </c>
      <c r="G230" s="320"/>
      <c r="H230" s="11">
        <v>60.46</v>
      </c>
      <c r="I230" s="9"/>
      <c r="J230" s="11">
        <v>278.75</v>
      </c>
      <c r="K230" s="9"/>
      <c r="L230" s="11">
        <v>10526691</v>
      </c>
      <c r="M230" s="11">
        <v>157900</v>
      </c>
      <c r="N230" s="54" t="s">
        <v>102</v>
      </c>
      <c r="O230" s="320">
        <v>1</v>
      </c>
      <c r="P230" s="311" t="s">
        <v>636</v>
      </c>
      <c r="Q230" s="320">
        <v>0</v>
      </c>
      <c r="R230" s="54" t="s">
        <v>2331</v>
      </c>
      <c r="S230" s="74" t="s">
        <v>2332</v>
      </c>
      <c r="T230" s="377">
        <v>23</v>
      </c>
      <c r="U230" s="75" t="s">
        <v>2333</v>
      </c>
      <c r="V230" s="323">
        <v>681</v>
      </c>
      <c r="W230" s="9"/>
      <c r="X230" s="9"/>
      <c r="Y230" s="9"/>
      <c r="Z230" s="323"/>
      <c r="AA230" s="323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9"/>
      <c r="AP230" s="9"/>
      <c r="AQ230" s="9"/>
      <c r="AR230" s="9"/>
      <c r="AS230" s="9"/>
      <c r="AT230" s="9"/>
      <c r="AU230" s="9"/>
      <c r="AV230" s="9"/>
    </row>
    <row r="231" spans="1:48" ht="12.75">
      <c r="A231" s="14">
        <v>229</v>
      </c>
      <c r="B231" s="56" t="s">
        <v>50</v>
      </c>
      <c r="C231" s="56" t="s">
        <v>54</v>
      </c>
      <c r="D231" s="8">
        <v>43321</v>
      </c>
      <c r="E231" s="320">
        <v>5469</v>
      </c>
      <c r="F231" s="177" t="s">
        <v>2334</v>
      </c>
      <c r="G231" s="320"/>
      <c r="H231" s="11">
        <v>136.54</v>
      </c>
      <c r="I231" s="9"/>
      <c r="J231" s="11">
        <v>222.6</v>
      </c>
      <c r="K231" s="9"/>
      <c r="L231" s="11">
        <v>5582996</v>
      </c>
      <c r="M231" s="11">
        <v>65271</v>
      </c>
      <c r="N231" s="54" t="s">
        <v>102</v>
      </c>
      <c r="O231" s="320">
        <v>2</v>
      </c>
      <c r="P231" s="311" t="s">
        <v>636</v>
      </c>
      <c r="Q231" s="320">
        <v>0</v>
      </c>
      <c r="R231" s="54" t="s">
        <v>2335</v>
      </c>
      <c r="S231" s="74" t="s">
        <v>2336</v>
      </c>
      <c r="T231" s="377">
        <v>22</v>
      </c>
      <c r="U231" s="75" t="s">
        <v>692</v>
      </c>
      <c r="V231" s="55" t="s">
        <v>2337</v>
      </c>
      <c r="W231" s="9"/>
      <c r="X231" s="9"/>
      <c r="Y231" s="9"/>
      <c r="Z231" s="55" t="s">
        <v>2338</v>
      </c>
      <c r="AA231" s="174">
        <v>31096</v>
      </c>
      <c r="AB231" s="79" t="s">
        <v>2339</v>
      </c>
      <c r="AC231" s="23">
        <v>31392</v>
      </c>
      <c r="AD231" s="79" t="s">
        <v>2340</v>
      </c>
      <c r="AE231" s="23">
        <v>31411</v>
      </c>
      <c r="AF231" s="17"/>
      <c r="AG231" s="17"/>
      <c r="AH231" s="17"/>
      <c r="AI231" s="17"/>
      <c r="AJ231" s="17"/>
      <c r="AK231" s="17"/>
      <c r="AL231" s="17"/>
      <c r="AM231" s="17"/>
      <c r="AN231" s="17"/>
      <c r="AO231" s="9"/>
      <c r="AP231" s="9"/>
      <c r="AQ231" s="9"/>
      <c r="AR231" s="9"/>
      <c r="AS231" s="9"/>
      <c r="AT231" s="9"/>
      <c r="AU231" s="9"/>
      <c r="AV231" s="9"/>
    </row>
    <row r="232" spans="1:48" ht="12.75">
      <c r="A232" s="14">
        <v>230</v>
      </c>
      <c r="B232" s="56" t="s">
        <v>50</v>
      </c>
      <c r="C232" s="56" t="s">
        <v>43</v>
      </c>
      <c r="D232" s="8">
        <v>43321</v>
      </c>
      <c r="E232" s="320">
        <v>3958</v>
      </c>
      <c r="F232" s="177" t="s">
        <v>2341</v>
      </c>
      <c r="G232" s="56" t="s">
        <v>861</v>
      </c>
      <c r="H232" s="11">
        <v>18188.93</v>
      </c>
      <c r="I232" s="9"/>
      <c r="J232" s="11">
        <v>4787.82</v>
      </c>
      <c r="K232" s="9"/>
      <c r="L232" s="11">
        <v>3638077023</v>
      </c>
      <c r="M232" s="11">
        <f>54571155-16371347</f>
        <v>38199808</v>
      </c>
      <c r="N232" s="54" t="s">
        <v>1412</v>
      </c>
      <c r="O232" s="364" t="s">
        <v>2342</v>
      </c>
      <c r="P232" s="311" t="s">
        <v>2343</v>
      </c>
      <c r="Q232" s="320">
        <v>0</v>
      </c>
      <c r="R232" s="54" t="s">
        <v>2344</v>
      </c>
      <c r="S232" s="74" t="s">
        <v>2345</v>
      </c>
      <c r="T232" s="377">
        <v>20</v>
      </c>
      <c r="U232" s="75" t="s">
        <v>2346</v>
      </c>
      <c r="V232" s="55" t="s">
        <v>2347</v>
      </c>
      <c r="W232" s="9"/>
      <c r="X232" s="9"/>
      <c r="Y232" s="9"/>
      <c r="Z232" s="323"/>
      <c r="AA232" s="323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9"/>
      <c r="AP232" s="9"/>
      <c r="AQ232" s="9"/>
      <c r="AR232" s="9"/>
      <c r="AS232" s="9"/>
      <c r="AT232" s="9"/>
      <c r="AU232" s="9"/>
      <c r="AV232" s="9"/>
    </row>
    <row r="233" spans="1:48" ht="12.75">
      <c r="A233" s="14">
        <v>231</v>
      </c>
      <c r="B233" s="56" t="s">
        <v>52</v>
      </c>
      <c r="C233" s="56" t="s">
        <v>634</v>
      </c>
      <c r="D233" s="8">
        <v>43328</v>
      </c>
      <c r="E233" s="320">
        <v>3905</v>
      </c>
      <c r="F233" s="177" t="s">
        <v>2348</v>
      </c>
      <c r="G233" s="320"/>
      <c r="H233" s="11">
        <v>31.98</v>
      </c>
      <c r="I233" s="9"/>
      <c r="J233" s="11">
        <v>224.87</v>
      </c>
      <c r="K233" s="9"/>
      <c r="L233" s="11">
        <v>5492245</v>
      </c>
      <c r="M233" s="11">
        <v>174658</v>
      </c>
      <c r="N233" s="54" t="s">
        <v>1353</v>
      </c>
      <c r="O233" s="320">
        <v>2</v>
      </c>
      <c r="P233" s="311" t="s">
        <v>670</v>
      </c>
      <c r="Q233" s="320">
        <v>0</v>
      </c>
      <c r="R233" s="54" t="s">
        <v>2349</v>
      </c>
      <c r="S233" s="74" t="s">
        <v>2350</v>
      </c>
      <c r="T233" s="377">
        <v>12</v>
      </c>
      <c r="U233" s="75" t="s">
        <v>1957</v>
      </c>
      <c r="V233" s="323">
        <v>181</v>
      </c>
      <c r="W233" s="9"/>
      <c r="X233" s="9"/>
      <c r="Y233" s="9"/>
      <c r="Z233" s="55" t="s">
        <v>2351</v>
      </c>
      <c r="AA233" s="174">
        <v>23410</v>
      </c>
      <c r="AB233" s="79" t="s">
        <v>105</v>
      </c>
      <c r="AC233" s="23">
        <v>24244</v>
      </c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9"/>
      <c r="AP233" s="9"/>
      <c r="AQ233" s="9"/>
      <c r="AR233" s="9"/>
      <c r="AS233" s="9"/>
      <c r="AT233" s="9"/>
      <c r="AU233" s="9"/>
      <c r="AV233" s="9"/>
    </row>
    <row r="234" spans="1:61" ht="12.75">
      <c r="A234" s="14">
        <v>232</v>
      </c>
      <c r="B234" s="56" t="s">
        <v>52</v>
      </c>
      <c r="C234" s="56" t="s">
        <v>44</v>
      </c>
      <c r="D234" s="8">
        <v>43328</v>
      </c>
      <c r="E234" s="320">
        <v>6615</v>
      </c>
      <c r="F234" s="177" t="s">
        <v>206</v>
      </c>
      <c r="G234" s="320"/>
      <c r="H234" s="11">
        <v>0</v>
      </c>
      <c r="I234" s="9"/>
      <c r="J234" s="139"/>
      <c r="K234" s="9"/>
      <c r="L234" s="11">
        <v>24770000</v>
      </c>
      <c r="M234" s="11">
        <v>247700</v>
      </c>
      <c r="N234" s="54" t="s">
        <v>745</v>
      </c>
      <c r="O234" s="320">
        <v>0</v>
      </c>
      <c r="P234" s="311" t="s">
        <v>670</v>
      </c>
      <c r="Q234" s="320">
        <v>0</v>
      </c>
      <c r="R234" s="54" t="s">
        <v>2352</v>
      </c>
      <c r="S234" s="74" t="s">
        <v>2353</v>
      </c>
      <c r="T234" s="377">
        <v>37</v>
      </c>
      <c r="U234" s="75" t="s">
        <v>1080</v>
      </c>
      <c r="V234" s="323">
        <v>1980</v>
      </c>
      <c r="W234" s="9"/>
      <c r="X234" s="9"/>
      <c r="Y234" s="9"/>
      <c r="Z234" s="55" t="s">
        <v>2354</v>
      </c>
      <c r="AA234" s="174">
        <v>17051</v>
      </c>
      <c r="AB234" s="79" t="s">
        <v>2355</v>
      </c>
      <c r="AC234" s="23">
        <v>17761</v>
      </c>
      <c r="AD234" s="79" t="s">
        <v>2356</v>
      </c>
      <c r="AE234" s="23">
        <v>20702</v>
      </c>
      <c r="AF234" s="79" t="s">
        <v>2357</v>
      </c>
      <c r="AG234" s="23">
        <v>22297</v>
      </c>
      <c r="AH234" s="79" t="s">
        <v>2358</v>
      </c>
      <c r="AI234" s="23">
        <v>24807</v>
      </c>
      <c r="AJ234" s="79" t="s">
        <v>2359</v>
      </c>
      <c r="AK234" s="23">
        <v>26318</v>
      </c>
      <c r="AL234" s="79" t="s">
        <v>103</v>
      </c>
      <c r="AM234" s="23">
        <v>26570</v>
      </c>
      <c r="AN234" s="79" t="s">
        <v>2360</v>
      </c>
      <c r="AO234" s="318">
        <v>29143</v>
      </c>
      <c r="AP234" s="54" t="s">
        <v>2320</v>
      </c>
      <c r="AQ234" s="318">
        <v>29833</v>
      </c>
      <c r="AR234" s="54" t="s">
        <v>2361</v>
      </c>
      <c r="AS234" s="318">
        <v>31379</v>
      </c>
      <c r="AT234" s="54" t="s">
        <v>2362</v>
      </c>
      <c r="AU234" s="318">
        <v>31616</v>
      </c>
      <c r="AV234" s="54" t="s">
        <v>2363</v>
      </c>
      <c r="AW234" s="365">
        <v>31692</v>
      </c>
      <c r="AX234" s="121" t="s">
        <v>2364</v>
      </c>
      <c r="AY234" s="365">
        <v>32415</v>
      </c>
      <c r="AZ234" s="121" t="s">
        <v>2365</v>
      </c>
      <c r="BA234" s="365">
        <v>33571</v>
      </c>
      <c r="BB234" s="121" t="s">
        <v>2366</v>
      </c>
      <c r="BC234" s="365">
        <v>34725</v>
      </c>
      <c r="BD234" s="121" t="s">
        <v>2367</v>
      </c>
      <c r="BE234" s="365">
        <v>39469</v>
      </c>
      <c r="BF234" s="121" t="s">
        <v>2368</v>
      </c>
      <c r="BG234" s="365">
        <v>41162</v>
      </c>
      <c r="BH234" s="121" t="s">
        <v>2369</v>
      </c>
      <c r="BI234" s="365">
        <v>41263</v>
      </c>
    </row>
    <row r="235" spans="1:48" ht="12.75">
      <c r="A235" s="14">
        <v>233</v>
      </c>
      <c r="B235" s="56" t="s">
        <v>52</v>
      </c>
      <c r="C235" s="56" t="s">
        <v>634</v>
      </c>
      <c r="D235" s="8">
        <v>43328</v>
      </c>
      <c r="E235" s="320">
        <v>4001</v>
      </c>
      <c r="F235" s="177" t="s">
        <v>2370</v>
      </c>
      <c r="G235" s="320"/>
      <c r="H235" s="11">
        <v>46.1</v>
      </c>
      <c r="I235" s="9"/>
      <c r="J235" s="11">
        <v>126</v>
      </c>
      <c r="K235" s="9"/>
      <c r="L235" s="11">
        <v>19646465</v>
      </c>
      <c r="M235" s="11">
        <v>235902</v>
      </c>
      <c r="N235" s="54" t="s">
        <v>745</v>
      </c>
      <c r="O235" s="320">
        <v>3</v>
      </c>
      <c r="P235" s="311" t="s">
        <v>670</v>
      </c>
      <c r="Q235" s="320">
        <v>0</v>
      </c>
      <c r="R235" s="54" t="s">
        <v>2371</v>
      </c>
      <c r="S235" s="74" t="s">
        <v>2372</v>
      </c>
      <c r="T235" s="377">
        <v>12</v>
      </c>
      <c r="U235" s="75" t="s">
        <v>2373</v>
      </c>
      <c r="V235" s="323">
        <v>348</v>
      </c>
      <c r="W235" s="9"/>
      <c r="X235" s="9"/>
      <c r="Y235" s="9"/>
      <c r="Z235" s="55" t="s">
        <v>2374</v>
      </c>
      <c r="AA235" s="174">
        <v>43098</v>
      </c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9"/>
      <c r="AP235" s="9"/>
      <c r="AQ235" s="9"/>
      <c r="AR235" s="9"/>
      <c r="AS235" s="9"/>
      <c r="AT235" s="9"/>
      <c r="AU235" s="9"/>
      <c r="AV235" s="9"/>
    </row>
    <row r="236" spans="1:48" ht="12.75">
      <c r="A236" s="14">
        <v>234</v>
      </c>
      <c r="B236" s="56" t="s">
        <v>50</v>
      </c>
      <c r="C236" s="56" t="s">
        <v>43</v>
      </c>
      <c r="D236" s="8">
        <v>43328</v>
      </c>
      <c r="E236" s="320">
        <v>5158</v>
      </c>
      <c r="F236" s="177" t="s">
        <v>1333</v>
      </c>
      <c r="G236" s="56" t="s">
        <v>111</v>
      </c>
      <c r="H236" s="11">
        <v>1171.77</v>
      </c>
      <c r="I236" s="9"/>
      <c r="J236" s="11">
        <v>700.7</v>
      </c>
      <c r="K236" s="9"/>
      <c r="L236" s="11">
        <v>288533750</v>
      </c>
      <c r="M236" s="11">
        <f>4328006-1298402</f>
        <v>3029604</v>
      </c>
      <c r="N236" s="54" t="s">
        <v>102</v>
      </c>
      <c r="O236" s="320">
        <v>3</v>
      </c>
      <c r="P236" s="311" t="s">
        <v>2375</v>
      </c>
      <c r="Q236" s="320">
        <v>0</v>
      </c>
      <c r="R236" s="54" t="s">
        <v>2376</v>
      </c>
      <c r="S236" s="74" t="s">
        <v>2377</v>
      </c>
      <c r="T236" s="377">
        <v>20</v>
      </c>
      <c r="U236" s="75" t="s">
        <v>2378</v>
      </c>
      <c r="V236" s="323">
        <v>487</v>
      </c>
      <c r="W236" s="9"/>
      <c r="X236" s="9"/>
      <c r="Y236" s="9"/>
      <c r="Z236" s="323"/>
      <c r="AA236" s="323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9"/>
      <c r="AP236" s="9"/>
      <c r="AQ236" s="9"/>
      <c r="AR236" s="9"/>
      <c r="AS236" s="9"/>
      <c r="AT236" s="9"/>
      <c r="AU236" s="9"/>
      <c r="AV236" s="9"/>
    </row>
    <row r="237" spans="1:48" ht="12.75">
      <c r="A237" s="14">
        <v>235</v>
      </c>
      <c r="B237" s="56" t="s">
        <v>50</v>
      </c>
      <c r="C237" s="56" t="s">
        <v>54</v>
      </c>
      <c r="D237" s="90">
        <v>43329</v>
      </c>
      <c r="E237" s="320">
        <v>866</v>
      </c>
      <c r="F237" s="177" t="s">
        <v>2379</v>
      </c>
      <c r="G237" s="320"/>
      <c r="H237" s="11">
        <v>259.79</v>
      </c>
      <c r="I237" s="9"/>
      <c r="J237" s="11">
        <v>352</v>
      </c>
      <c r="K237" s="9"/>
      <c r="L237" s="11">
        <v>26394105</v>
      </c>
      <c r="M237" s="11">
        <v>464298</v>
      </c>
      <c r="N237" s="54" t="s">
        <v>600</v>
      </c>
      <c r="O237" s="320">
        <v>2</v>
      </c>
      <c r="P237" s="311" t="s">
        <v>677</v>
      </c>
      <c r="Q237" s="320">
        <v>0</v>
      </c>
      <c r="R237" s="54" t="s">
        <v>2380</v>
      </c>
      <c r="S237" s="74" t="s">
        <v>2381</v>
      </c>
      <c r="T237" s="377">
        <v>3</v>
      </c>
      <c r="U237" s="75" t="s">
        <v>511</v>
      </c>
      <c r="V237" s="323">
        <v>5456</v>
      </c>
      <c r="W237" s="9"/>
      <c r="X237" s="9"/>
      <c r="Y237" s="9"/>
      <c r="Z237" s="55" t="s">
        <v>2382</v>
      </c>
      <c r="AA237" s="174">
        <v>16368</v>
      </c>
      <c r="AB237" s="79" t="s">
        <v>103</v>
      </c>
      <c r="AC237" s="23">
        <v>16713</v>
      </c>
      <c r="AD237" s="79" t="s">
        <v>2383</v>
      </c>
      <c r="AE237" s="23">
        <v>27317</v>
      </c>
      <c r="AF237" s="79" t="s">
        <v>2187</v>
      </c>
      <c r="AG237" s="23">
        <v>35236</v>
      </c>
      <c r="AH237" s="79" t="s">
        <v>1754</v>
      </c>
      <c r="AI237" s="23">
        <v>35243</v>
      </c>
      <c r="AJ237" s="79" t="s">
        <v>2384</v>
      </c>
      <c r="AK237" s="17">
        <v>2002</v>
      </c>
      <c r="AL237" s="17"/>
      <c r="AM237" s="17"/>
      <c r="AN237" s="17"/>
      <c r="AO237" s="9"/>
      <c r="AP237" s="9"/>
      <c r="AQ237" s="9"/>
      <c r="AR237" s="9"/>
      <c r="AS237" s="9"/>
      <c r="AT237" s="9"/>
      <c r="AU237" s="9"/>
      <c r="AV237" s="9"/>
    </row>
    <row r="238" spans="1:48" ht="12.75">
      <c r="A238" s="14">
        <v>236</v>
      </c>
      <c r="B238" s="56" t="s">
        <v>107</v>
      </c>
      <c r="C238" s="56" t="s">
        <v>43</v>
      </c>
      <c r="D238" s="8">
        <v>43329</v>
      </c>
      <c r="E238" s="320">
        <v>865</v>
      </c>
      <c r="F238" s="177" t="s">
        <v>2385</v>
      </c>
      <c r="G238" s="56" t="s">
        <v>111</v>
      </c>
      <c r="H238" s="11">
        <v>5545.42</v>
      </c>
      <c r="I238" s="9"/>
      <c r="J238" s="11">
        <v>1545.6</v>
      </c>
      <c r="K238" s="9"/>
      <c r="L238" s="11">
        <v>243819185</v>
      </c>
      <c r="M238" s="11">
        <f>1927864-578359</f>
        <v>1349505</v>
      </c>
      <c r="N238" s="54" t="s">
        <v>102</v>
      </c>
      <c r="O238" s="320">
        <v>5</v>
      </c>
      <c r="P238" s="311" t="s">
        <v>2386</v>
      </c>
      <c r="Q238" s="320">
        <v>0</v>
      </c>
      <c r="R238" s="54" t="s">
        <v>2387</v>
      </c>
      <c r="S238" s="74" t="s">
        <v>2207</v>
      </c>
      <c r="T238" s="377">
        <v>3</v>
      </c>
      <c r="U238" s="75" t="s">
        <v>2388</v>
      </c>
      <c r="V238" s="55" t="s">
        <v>2389</v>
      </c>
      <c r="W238" s="9"/>
      <c r="X238" s="9"/>
      <c r="Y238" s="9"/>
      <c r="Z238" s="55" t="s">
        <v>2390</v>
      </c>
      <c r="AA238" s="175">
        <v>42677</v>
      </c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9"/>
      <c r="AP238" s="9"/>
      <c r="AQ238" s="9"/>
      <c r="AR238" s="9"/>
      <c r="AS238" s="9"/>
      <c r="AT238" s="9"/>
      <c r="AU238" s="9"/>
      <c r="AV238" s="9"/>
    </row>
    <row r="239" spans="1:48" ht="12.75">
      <c r="A239" s="14">
        <v>237</v>
      </c>
      <c r="B239" s="56" t="s">
        <v>107</v>
      </c>
      <c r="C239" s="56" t="s">
        <v>43</v>
      </c>
      <c r="D239" s="90">
        <v>43329</v>
      </c>
      <c r="E239" s="320">
        <v>3069</v>
      </c>
      <c r="F239" s="177" t="s">
        <v>2391</v>
      </c>
      <c r="G239" s="56" t="s">
        <v>111</v>
      </c>
      <c r="H239" s="11">
        <v>7886.33</v>
      </c>
      <c r="I239" s="9"/>
      <c r="J239" s="11">
        <v>2322.54</v>
      </c>
      <c r="K239" s="9"/>
      <c r="L239" s="11">
        <v>2012537765</v>
      </c>
      <c r="M239" s="11">
        <v>10601803</v>
      </c>
      <c r="N239" s="54" t="s">
        <v>102</v>
      </c>
      <c r="O239" s="320">
        <v>7</v>
      </c>
      <c r="P239" s="311" t="s">
        <v>2392</v>
      </c>
      <c r="Q239" s="320">
        <v>0</v>
      </c>
      <c r="R239" s="54" t="s">
        <v>2393</v>
      </c>
      <c r="S239" s="74" t="s">
        <v>2207</v>
      </c>
      <c r="T239" s="377">
        <v>1</v>
      </c>
      <c r="U239" s="75" t="s">
        <v>828</v>
      </c>
      <c r="V239" s="323">
        <v>5354</v>
      </c>
      <c r="W239" s="9"/>
      <c r="X239" s="9"/>
      <c r="Y239" s="9"/>
      <c r="Z239" s="55" t="s">
        <v>2394</v>
      </c>
      <c r="AA239" s="174">
        <v>43060</v>
      </c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9"/>
      <c r="AP239" s="9"/>
      <c r="AQ239" s="9"/>
      <c r="AR239" s="9"/>
      <c r="AS239" s="9"/>
      <c r="AT239" s="9"/>
      <c r="AU239" s="9"/>
      <c r="AV239" s="9"/>
    </row>
    <row r="240" spans="1:48" ht="12.75">
      <c r="A240" s="14">
        <v>238</v>
      </c>
      <c r="B240" s="56" t="s">
        <v>23</v>
      </c>
      <c r="C240" s="56" t="s">
        <v>2330</v>
      </c>
      <c r="D240" s="8">
        <v>43332</v>
      </c>
      <c r="E240" s="320">
        <v>5269</v>
      </c>
      <c r="F240" s="177" t="s">
        <v>2395</v>
      </c>
      <c r="G240" s="320"/>
      <c r="H240" s="11">
        <v>122.67</v>
      </c>
      <c r="I240" s="9"/>
      <c r="J240" s="11">
        <v>191.55</v>
      </c>
      <c r="K240" s="9"/>
      <c r="L240" s="11">
        <v>19887350</v>
      </c>
      <c r="M240" s="11">
        <v>298310</v>
      </c>
      <c r="N240" s="54" t="s">
        <v>102</v>
      </c>
      <c r="O240" s="320">
        <v>1</v>
      </c>
      <c r="P240" s="311" t="s">
        <v>636</v>
      </c>
      <c r="Q240" s="320">
        <v>0</v>
      </c>
      <c r="R240" s="54" t="s">
        <v>2396</v>
      </c>
      <c r="S240" s="74" t="s">
        <v>2397</v>
      </c>
      <c r="T240" s="377">
        <v>22</v>
      </c>
      <c r="U240" s="75" t="s">
        <v>1529</v>
      </c>
      <c r="V240" s="55" t="s">
        <v>2398</v>
      </c>
      <c r="W240" s="9"/>
      <c r="X240" s="9"/>
      <c r="Y240" s="9"/>
      <c r="Z240" s="323"/>
      <c r="AA240" s="323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9"/>
      <c r="AP240" s="9"/>
      <c r="AQ240" s="9"/>
      <c r="AR240" s="9"/>
      <c r="AS240" s="9"/>
      <c r="AT240" s="9"/>
      <c r="AU240" s="9"/>
      <c r="AV240" s="9"/>
    </row>
    <row r="241" spans="1:48" ht="12.75">
      <c r="A241" s="14">
        <v>239</v>
      </c>
      <c r="B241" s="56" t="s">
        <v>107</v>
      </c>
      <c r="C241" s="56" t="s">
        <v>46</v>
      </c>
      <c r="D241" s="8">
        <v>43332</v>
      </c>
      <c r="E241" s="320">
        <v>649</v>
      </c>
      <c r="F241" s="177" t="s">
        <v>860</v>
      </c>
      <c r="G241" s="320"/>
      <c r="H241" s="11">
        <v>257.66</v>
      </c>
      <c r="I241" s="9"/>
      <c r="J241" s="11">
        <v>650</v>
      </c>
      <c r="K241" s="9"/>
      <c r="L241" s="11">
        <v>19641485</v>
      </c>
      <c r="M241" s="11">
        <v>103368</v>
      </c>
      <c r="N241" s="54" t="s">
        <v>750</v>
      </c>
      <c r="O241" s="320">
        <v>1</v>
      </c>
      <c r="P241" s="311" t="s">
        <v>677</v>
      </c>
      <c r="Q241" s="320">
        <v>0</v>
      </c>
      <c r="R241" s="54" t="s">
        <v>863</v>
      </c>
      <c r="S241" s="74" t="s">
        <v>864</v>
      </c>
      <c r="T241" s="377">
        <v>6</v>
      </c>
      <c r="U241" s="75" t="s">
        <v>865</v>
      </c>
      <c r="V241" s="323">
        <v>638</v>
      </c>
      <c r="W241" s="9"/>
      <c r="X241" s="9"/>
      <c r="Y241" s="9"/>
      <c r="Z241" s="55" t="s">
        <v>2399</v>
      </c>
      <c r="AA241" s="174">
        <v>43168</v>
      </c>
      <c r="AB241" s="79" t="s">
        <v>866</v>
      </c>
      <c r="AC241" s="23">
        <v>22502</v>
      </c>
      <c r="AD241" s="79" t="s">
        <v>103</v>
      </c>
      <c r="AE241" s="23">
        <v>22536</v>
      </c>
      <c r="AF241" s="17"/>
      <c r="AG241" s="17"/>
      <c r="AH241" s="17"/>
      <c r="AI241" s="17"/>
      <c r="AJ241" s="17"/>
      <c r="AK241" s="17"/>
      <c r="AL241" s="17"/>
      <c r="AM241" s="17"/>
      <c r="AN241" s="17"/>
      <c r="AO241" s="9"/>
      <c r="AP241" s="9"/>
      <c r="AQ241" s="9"/>
      <c r="AR241" s="9"/>
      <c r="AS241" s="9"/>
      <c r="AT241" s="9"/>
      <c r="AU241" s="9"/>
      <c r="AV241" s="9"/>
    </row>
    <row r="242" spans="1:48" ht="12.75">
      <c r="A242" s="14">
        <v>240</v>
      </c>
      <c r="B242" s="56" t="s">
        <v>50</v>
      </c>
      <c r="C242" s="56" t="s">
        <v>43</v>
      </c>
      <c r="D242" s="8">
        <v>43332</v>
      </c>
      <c r="E242" s="320">
        <v>3952</v>
      </c>
      <c r="F242" s="177" t="s">
        <v>2400</v>
      </c>
      <c r="G242" s="56" t="s">
        <v>111</v>
      </c>
      <c r="H242" s="11">
        <v>4082.38</v>
      </c>
      <c r="I242" s="9"/>
      <c r="J242" s="11">
        <v>1095.53</v>
      </c>
      <c r="K242" s="9"/>
      <c r="L242" s="11">
        <v>979410973</v>
      </c>
      <c r="M242" s="11">
        <f>14691165-4407349</f>
        <v>10283816</v>
      </c>
      <c r="N242" s="54" t="s">
        <v>2401</v>
      </c>
      <c r="O242" s="320">
        <v>5</v>
      </c>
      <c r="P242" s="311" t="s">
        <v>2402</v>
      </c>
      <c r="Q242" s="320">
        <v>0</v>
      </c>
      <c r="R242" s="54" t="s">
        <v>2403</v>
      </c>
      <c r="S242" s="74" t="s">
        <v>2404</v>
      </c>
      <c r="T242" s="377">
        <v>18</v>
      </c>
      <c r="U242" s="75" t="s">
        <v>2405</v>
      </c>
      <c r="V242" s="55" t="s">
        <v>2406</v>
      </c>
      <c r="W242" s="9"/>
      <c r="X242" s="9"/>
      <c r="Y242" s="9"/>
      <c r="Z242" s="323"/>
      <c r="AA242" s="323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9"/>
      <c r="AP242" s="9"/>
      <c r="AQ242" s="9"/>
      <c r="AR242" s="9"/>
      <c r="AS242" s="9"/>
      <c r="AT242" s="9"/>
      <c r="AU242" s="9"/>
      <c r="AV242" s="9"/>
    </row>
    <row r="243" spans="1:48" ht="12.75">
      <c r="A243" s="14">
        <v>241</v>
      </c>
      <c r="B243" s="56" t="s">
        <v>52</v>
      </c>
      <c r="C243" s="56" t="s">
        <v>44</v>
      </c>
      <c r="D243" s="8">
        <v>43333</v>
      </c>
      <c r="E243" s="320">
        <v>812</v>
      </c>
      <c r="F243" s="177" t="s">
        <v>2407</v>
      </c>
      <c r="G243" s="320"/>
      <c r="H243" s="11">
        <v>0</v>
      </c>
      <c r="I243" s="9"/>
      <c r="J243" s="11"/>
      <c r="K243" s="9"/>
      <c r="L243" s="11">
        <v>8000000</v>
      </c>
      <c r="M243" s="11">
        <v>80000</v>
      </c>
      <c r="N243" s="54" t="s">
        <v>600</v>
      </c>
      <c r="O243" s="320">
        <v>0</v>
      </c>
      <c r="P243" s="311" t="s">
        <v>586</v>
      </c>
      <c r="Q243" s="320">
        <v>0</v>
      </c>
      <c r="R243" s="54" t="s">
        <v>2408</v>
      </c>
      <c r="S243" s="74" t="s">
        <v>2409</v>
      </c>
      <c r="T243" s="377">
        <v>10</v>
      </c>
      <c r="U243" s="75" t="s">
        <v>2168</v>
      </c>
      <c r="V243" s="323">
        <v>2198</v>
      </c>
      <c r="W243" s="9"/>
      <c r="X243" s="9"/>
      <c r="Y243" s="9"/>
      <c r="Z243" s="55" t="s">
        <v>2410</v>
      </c>
      <c r="AA243" s="174">
        <v>16201</v>
      </c>
      <c r="AB243" s="79" t="s">
        <v>103</v>
      </c>
      <c r="AC243" s="23">
        <v>16107</v>
      </c>
      <c r="AD243" s="79" t="s">
        <v>2411</v>
      </c>
      <c r="AE243" s="23">
        <v>19527</v>
      </c>
      <c r="AF243" s="79" t="s">
        <v>1093</v>
      </c>
      <c r="AG243" s="17">
        <v>2006</v>
      </c>
      <c r="AH243" s="79" t="s">
        <v>2412</v>
      </c>
      <c r="AI243" s="23">
        <v>43047</v>
      </c>
      <c r="AJ243" s="17"/>
      <c r="AK243" s="17"/>
      <c r="AL243" s="17"/>
      <c r="AM243" s="17"/>
      <c r="AN243" s="17"/>
      <c r="AO243" s="9"/>
      <c r="AP243" s="9"/>
      <c r="AQ243" s="9"/>
      <c r="AR243" s="9"/>
      <c r="AS243" s="9"/>
      <c r="AT243" s="9"/>
      <c r="AU243" s="9"/>
      <c r="AV243" s="9"/>
    </row>
    <row r="244" spans="1:48" ht="12.75">
      <c r="A244" s="14">
        <v>242</v>
      </c>
      <c r="B244" s="56" t="s">
        <v>52</v>
      </c>
      <c r="C244" s="56" t="s">
        <v>634</v>
      </c>
      <c r="D244" s="90">
        <v>43333</v>
      </c>
      <c r="E244" s="320">
        <v>5417</v>
      </c>
      <c r="F244" s="177" t="s">
        <v>1258</v>
      </c>
      <c r="G244" s="320"/>
      <c r="H244" s="11">
        <v>7.42</v>
      </c>
      <c r="I244" s="9"/>
      <c r="J244" s="11"/>
      <c r="K244" s="9"/>
      <c r="L244" s="11">
        <v>4110000</v>
      </c>
      <c r="M244" s="11">
        <v>55011</v>
      </c>
      <c r="N244" s="54" t="s">
        <v>745</v>
      </c>
      <c r="O244" s="320">
        <v>2</v>
      </c>
      <c r="P244" s="311" t="s">
        <v>670</v>
      </c>
      <c r="Q244" s="320">
        <v>0</v>
      </c>
      <c r="R244" s="54" t="s">
        <v>2413</v>
      </c>
      <c r="S244" s="74" t="s">
        <v>611</v>
      </c>
      <c r="T244" s="377">
        <v>14</v>
      </c>
      <c r="U244" s="75" t="s">
        <v>535</v>
      </c>
      <c r="V244" s="323">
        <v>1839</v>
      </c>
      <c r="W244" s="9"/>
      <c r="X244" s="9"/>
      <c r="Y244" s="9"/>
      <c r="Z244" s="55" t="s">
        <v>2414</v>
      </c>
      <c r="AA244" s="174">
        <v>12330</v>
      </c>
      <c r="AB244" s="17">
        <v>7021</v>
      </c>
      <c r="AC244" s="23">
        <v>13421</v>
      </c>
      <c r="AD244" s="79" t="s">
        <v>103</v>
      </c>
      <c r="AE244" s="23">
        <v>13645</v>
      </c>
      <c r="AF244" s="79" t="s">
        <v>2415</v>
      </c>
      <c r="AG244" s="23">
        <v>37104</v>
      </c>
      <c r="AH244" s="17"/>
      <c r="AI244" s="17"/>
      <c r="AJ244" s="17"/>
      <c r="AK244" s="17"/>
      <c r="AL244" s="17"/>
      <c r="AM244" s="17"/>
      <c r="AN244" s="17"/>
      <c r="AO244" s="9"/>
      <c r="AP244" s="9"/>
      <c r="AQ244" s="9"/>
      <c r="AR244" s="9"/>
      <c r="AS244" s="9"/>
      <c r="AT244" s="9"/>
      <c r="AU244" s="9"/>
      <c r="AV244" s="9"/>
    </row>
    <row r="245" spans="1:48" ht="12.75">
      <c r="A245" s="14">
        <v>243</v>
      </c>
      <c r="B245" s="56" t="s">
        <v>50</v>
      </c>
      <c r="C245" s="56" t="s">
        <v>43</v>
      </c>
      <c r="D245" s="8">
        <v>43333</v>
      </c>
      <c r="E245" s="320">
        <v>841</v>
      </c>
      <c r="F245" s="177" t="s">
        <v>2416</v>
      </c>
      <c r="G245" s="56" t="s">
        <v>111</v>
      </c>
      <c r="H245" s="11">
        <v>17000.28</v>
      </c>
      <c r="I245" s="9"/>
      <c r="J245" s="11">
        <v>4149.01</v>
      </c>
      <c r="K245" s="9"/>
      <c r="L245" s="11">
        <v>4219320304</v>
      </c>
      <c r="M245" s="11">
        <f>59177090-17753127</f>
        <v>41423963</v>
      </c>
      <c r="N245" s="54" t="s">
        <v>102</v>
      </c>
      <c r="O245" s="320">
        <v>11</v>
      </c>
      <c r="P245" s="311" t="s">
        <v>2417</v>
      </c>
      <c r="Q245" s="320">
        <v>0</v>
      </c>
      <c r="R245" s="54" t="s">
        <v>2418</v>
      </c>
      <c r="S245" s="74" t="s">
        <v>120</v>
      </c>
      <c r="T245" s="377">
        <v>7</v>
      </c>
      <c r="U245" s="75" t="s">
        <v>2419</v>
      </c>
      <c r="V245" s="55" t="s">
        <v>2420</v>
      </c>
      <c r="W245" s="9"/>
      <c r="X245" s="9"/>
      <c r="Y245" s="9"/>
      <c r="Z245" s="323"/>
      <c r="AA245" s="323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9"/>
      <c r="AP245" s="9"/>
      <c r="AQ245" s="9"/>
      <c r="AR245" s="9"/>
      <c r="AS245" s="9"/>
      <c r="AT245" s="9"/>
      <c r="AU245" s="9"/>
      <c r="AV245" s="9"/>
    </row>
    <row r="246" spans="1:48" ht="12.75">
      <c r="A246" s="14">
        <v>244</v>
      </c>
      <c r="B246" s="56" t="s">
        <v>50</v>
      </c>
      <c r="C246" s="56" t="s">
        <v>46</v>
      </c>
      <c r="D246" s="8">
        <v>43339</v>
      </c>
      <c r="E246" s="320">
        <v>6308</v>
      </c>
      <c r="F246" s="177" t="s">
        <v>2421</v>
      </c>
      <c r="G246" s="320"/>
      <c r="H246" s="11">
        <v>3513.6</v>
      </c>
      <c r="I246" s="9"/>
      <c r="J246" s="11">
        <v>1350</v>
      </c>
      <c r="K246" s="9"/>
      <c r="L246" s="11">
        <v>767152384</v>
      </c>
      <c r="M246" s="11">
        <v>7671523</v>
      </c>
      <c r="N246" s="54" t="s">
        <v>102</v>
      </c>
      <c r="O246" s="320">
        <v>4</v>
      </c>
      <c r="P246" s="311" t="s">
        <v>1709</v>
      </c>
      <c r="Q246" s="320">
        <v>0</v>
      </c>
      <c r="R246" s="54" t="s">
        <v>2422</v>
      </c>
      <c r="S246" s="74" t="s">
        <v>2423</v>
      </c>
      <c r="T246" s="377">
        <v>32</v>
      </c>
      <c r="U246" s="75" t="s">
        <v>2424</v>
      </c>
      <c r="V246" s="323">
        <v>1483</v>
      </c>
      <c r="W246" s="9"/>
      <c r="X246" s="9"/>
      <c r="Y246" s="9"/>
      <c r="Z246" s="55" t="s">
        <v>2425</v>
      </c>
      <c r="AA246" s="174">
        <v>23419</v>
      </c>
      <c r="AB246" s="79" t="s">
        <v>103</v>
      </c>
      <c r="AC246" s="23">
        <v>24434</v>
      </c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9"/>
      <c r="AP246" s="9"/>
      <c r="AQ246" s="9"/>
      <c r="AR246" s="9"/>
      <c r="AS246" s="9"/>
      <c r="AT246" s="9"/>
      <c r="AU246" s="9"/>
      <c r="AV246" s="9"/>
    </row>
    <row r="247" spans="1:48" ht="12.75">
      <c r="A247" s="14">
        <v>245</v>
      </c>
      <c r="B247" s="56" t="s">
        <v>50</v>
      </c>
      <c r="C247" s="56" t="s">
        <v>46</v>
      </c>
      <c r="D247" s="8">
        <v>43339</v>
      </c>
      <c r="E247" s="320">
        <v>6306</v>
      </c>
      <c r="F247" s="177" t="s">
        <v>2421</v>
      </c>
      <c r="G247" s="56"/>
      <c r="H247" s="11">
        <v>4392</v>
      </c>
      <c r="I247" s="9"/>
      <c r="J247" s="11">
        <v>1350</v>
      </c>
      <c r="K247" s="9"/>
      <c r="L247" s="11">
        <v>603195395</v>
      </c>
      <c r="M247" s="11">
        <v>603195</v>
      </c>
      <c r="N247" s="54" t="s">
        <v>102</v>
      </c>
      <c r="O247" s="320">
        <v>5</v>
      </c>
      <c r="P247" s="311" t="s">
        <v>2426</v>
      </c>
      <c r="Q247" s="320">
        <v>0</v>
      </c>
      <c r="R247" s="54" t="s">
        <v>2427</v>
      </c>
      <c r="S247" s="74" t="s">
        <v>2423</v>
      </c>
      <c r="T247" s="377">
        <v>32</v>
      </c>
      <c r="U247" s="75" t="s">
        <v>2428</v>
      </c>
      <c r="V247" s="323">
        <v>987</v>
      </c>
      <c r="W247" s="9"/>
      <c r="X247" s="9"/>
      <c r="Y247" s="9"/>
      <c r="Z247" s="55" t="s">
        <v>2429</v>
      </c>
      <c r="AA247" s="174">
        <v>23419</v>
      </c>
      <c r="AB247" s="79" t="s">
        <v>103</v>
      </c>
      <c r="AC247" s="23">
        <v>24434</v>
      </c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9"/>
      <c r="AP247" s="9"/>
      <c r="AQ247" s="9"/>
      <c r="AR247" s="9"/>
      <c r="AS247" s="9"/>
      <c r="AT247" s="9"/>
      <c r="AU247" s="9"/>
      <c r="AV247" s="9"/>
    </row>
    <row r="248" spans="1:48" ht="12.75">
      <c r="A248" s="14">
        <v>246</v>
      </c>
      <c r="B248" s="56" t="s">
        <v>107</v>
      </c>
      <c r="C248" s="56" t="s">
        <v>43</v>
      </c>
      <c r="D248" s="8">
        <v>43341</v>
      </c>
      <c r="E248" s="320">
        <v>5642</v>
      </c>
      <c r="F248" s="177" t="s">
        <v>1329</v>
      </c>
      <c r="G248" s="320"/>
      <c r="H248" s="11">
        <v>476.1</v>
      </c>
      <c r="I248" s="9"/>
      <c r="J248" s="11">
        <v>615</v>
      </c>
      <c r="K248" s="9"/>
      <c r="L248" s="11">
        <v>88903642</v>
      </c>
      <c r="M248" s="11">
        <v>466744</v>
      </c>
      <c r="N248" s="54" t="s">
        <v>2430</v>
      </c>
      <c r="O248" s="320">
        <v>3</v>
      </c>
      <c r="P248" s="311" t="s">
        <v>636</v>
      </c>
      <c r="Q248" s="320">
        <v>0</v>
      </c>
      <c r="R248" s="54" t="s">
        <v>2431</v>
      </c>
      <c r="S248" s="74" t="s">
        <v>2432</v>
      </c>
      <c r="T248" s="377">
        <v>19</v>
      </c>
      <c r="U248" s="75" t="s">
        <v>1447</v>
      </c>
      <c r="V248" s="323">
        <v>535</v>
      </c>
      <c r="W248" s="9"/>
      <c r="X248" s="9"/>
      <c r="Y248" s="9"/>
      <c r="Z248" s="55" t="s">
        <v>2338</v>
      </c>
      <c r="AA248" s="174">
        <v>42745</v>
      </c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9"/>
      <c r="AP248" s="9"/>
      <c r="AQ248" s="9"/>
      <c r="AR248" s="9"/>
      <c r="AS248" s="9"/>
      <c r="AT248" s="9"/>
      <c r="AU248" s="9"/>
      <c r="AV248" s="9"/>
    </row>
    <row r="249" spans="1:48" ht="12.75">
      <c r="A249" s="14">
        <v>247</v>
      </c>
      <c r="B249" s="56" t="s">
        <v>107</v>
      </c>
      <c r="C249" s="56" t="s">
        <v>44</v>
      </c>
      <c r="D249" s="8">
        <v>43341</v>
      </c>
      <c r="E249" s="320">
        <v>3963</v>
      </c>
      <c r="F249" s="177" t="s">
        <v>2433</v>
      </c>
      <c r="G249" s="320"/>
      <c r="H249" s="11">
        <v>116.3</v>
      </c>
      <c r="I249" s="9"/>
      <c r="J249" s="11">
        <v>349.75</v>
      </c>
      <c r="K249" s="9"/>
      <c r="L249" s="11">
        <v>2073575</v>
      </c>
      <c r="M249" s="11">
        <v>115527</v>
      </c>
      <c r="N249" s="54" t="s">
        <v>2434</v>
      </c>
      <c r="O249" s="320">
        <v>2</v>
      </c>
      <c r="P249" s="311" t="s">
        <v>677</v>
      </c>
      <c r="Q249" s="320">
        <v>0</v>
      </c>
      <c r="R249" s="54" t="s">
        <v>2435</v>
      </c>
      <c r="S249" s="74" t="s">
        <v>2436</v>
      </c>
      <c r="T249" s="377">
        <v>22</v>
      </c>
      <c r="U249" s="75" t="s">
        <v>1529</v>
      </c>
      <c r="V249" s="323">
        <v>5252</v>
      </c>
      <c r="W249" s="9"/>
      <c r="X249" s="9"/>
      <c r="Y249" s="9"/>
      <c r="Z249" s="55" t="s">
        <v>2437</v>
      </c>
      <c r="AA249" s="174">
        <v>38504</v>
      </c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9"/>
      <c r="AP249" s="9"/>
      <c r="AQ249" s="9"/>
      <c r="AR249" s="9"/>
      <c r="AS249" s="9"/>
      <c r="AT249" s="9"/>
      <c r="AU249" s="9"/>
      <c r="AV249" s="9"/>
    </row>
    <row r="250" spans="1:48" ht="12.75">
      <c r="A250" s="14">
        <v>248</v>
      </c>
      <c r="B250" s="56" t="s">
        <v>107</v>
      </c>
      <c r="C250" s="56" t="s">
        <v>43</v>
      </c>
      <c r="D250" s="8">
        <v>43341</v>
      </c>
      <c r="E250" s="320">
        <v>1038</v>
      </c>
      <c r="F250" s="177" t="s">
        <v>650</v>
      </c>
      <c r="G250" s="320"/>
      <c r="H250" s="11">
        <v>7041.29</v>
      </c>
      <c r="I250" s="9"/>
      <c r="J250" s="11">
        <v>1303.51</v>
      </c>
      <c r="K250" s="9"/>
      <c r="L250" s="11">
        <v>1757498529</v>
      </c>
      <c r="M250" s="11">
        <v>8919632</v>
      </c>
      <c r="N250" s="54" t="s">
        <v>102</v>
      </c>
      <c r="O250" s="320">
        <v>10</v>
      </c>
      <c r="P250" s="311" t="s">
        <v>2438</v>
      </c>
      <c r="Q250" s="320">
        <v>0</v>
      </c>
      <c r="R250" s="54" t="s">
        <v>652</v>
      </c>
      <c r="S250" s="74" t="s">
        <v>653</v>
      </c>
      <c r="T250" s="377">
        <v>7</v>
      </c>
      <c r="U250" s="75" t="s">
        <v>654</v>
      </c>
      <c r="V250" s="55" t="s">
        <v>655</v>
      </c>
      <c r="W250" s="9"/>
      <c r="X250" s="9"/>
      <c r="Y250" s="9"/>
      <c r="Z250" s="55" t="s">
        <v>1485</v>
      </c>
      <c r="AA250" s="174">
        <v>43147</v>
      </c>
      <c r="AB250" s="17"/>
      <c r="AC250" s="17"/>
      <c r="AD250" s="17"/>
      <c r="AE250" s="17"/>
      <c r="AF250" s="79"/>
      <c r="AG250" s="17"/>
      <c r="AH250" s="17"/>
      <c r="AI250" s="17"/>
      <c r="AJ250" s="17"/>
      <c r="AK250" s="17"/>
      <c r="AL250" s="17"/>
      <c r="AM250" s="17"/>
      <c r="AN250" s="17"/>
      <c r="AO250" s="9"/>
      <c r="AP250" s="9"/>
      <c r="AQ250" s="9"/>
      <c r="AR250" s="9"/>
      <c r="AS250" s="9"/>
      <c r="AT250" s="9"/>
      <c r="AU250" s="9"/>
      <c r="AV250" s="9"/>
    </row>
    <row r="251" spans="1:48" ht="12.75">
      <c r="A251" s="14">
        <v>249</v>
      </c>
      <c r="B251" s="56" t="s">
        <v>107</v>
      </c>
      <c r="C251" s="56" t="s">
        <v>43</v>
      </c>
      <c r="D251" s="8">
        <v>43341</v>
      </c>
      <c r="E251" s="320">
        <v>3950</v>
      </c>
      <c r="F251" s="177" t="s">
        <v>2439</v>
      </c>
      <c r="G251" s="56" t="s">
        <v>111</v>
      </c>
      <c r="H251" s="11">
        <v>11566.73</v>
      </c>
      <c r="I251" s="9"/>
      <c r="J251" s="11">
        <v>3338</v>
      </c>
      <c r="K251" s="9"/>
      <c r="L251" s="11">
        <v>2847253068</v>
      </c>
      <c r="M251" s="11">
        <v>14002243</v>
      </c>
      <c r="N251" s="54" t="s">
        <v>102</v>
      </c>
      <c r="O251" s="320">
        <v>5</v>
      </c>
      <c r="P251" s="311" t="s">
        <v>2440</v>
      </c>
      <c r="Q251" s="320">
        <v>0</v>
      </c>
      <c r="R251" s="54" t="s">
        <v>2441</v>
      </c>
      <c r="S251" s="74" t="s">
        <v>2442</v>
      </c>
      <c r="T251" s="377">
        <v>18</v>
      </c>
      <c r="U251" s="75" t="s">
        <v>1622</v>
      </c>
      <c r="V251" s="323">
        <v>120</v>
      </c>
      <c r="W251" s="9"/>
      <c r="X251" s="9"/>
      <c r="Y251" s="9"/>
      <c r="Z251" s="55" t="s">
        <v>2443</v>
      </c>
      <c r="AA251" s="175">
        <v>42870</v>
      </c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9"/>
      <c r="AP251" s="9"/>
      <c r="AQ251" s="9"/>
      <c r="AR251" s="9"/>
      <c r="AS251" s="9"/>
      <c r="AT251" s="9"/>
      <c r="AU251" s="9"/>
      <c r="AV251" s="9"/>
    </row>
    <row r="252" spans="1:48" ht="12.75">
      <c r="A252" s="14">
        <v>250</v>
      </c>
      <c r="B252" s="56" t="s">
        <v>107</v>
      </c>
      <c r="C252" s="56" t="s">
        <v>43</v>
      </c>
      <c r="D252" s="8">
        <v>43341</v>
      </c>
      <c r="E252" s="320">
        <v>5401</v>
      </c>
      <c r="F252" s="177" t="s">
        <v>2444</v>
      </c>
      <c r="G252" s="56" t="s">
        <v>111</v>
      </c>
      <c r="H252" s="11">
        <v>17831.26</v>
      </c>
      <c r="I252" s="9"/>
      <c r="J252" s="11">
        <v>4034.96</v>
      </c>
      <c r="K252" s="9"/>
      <c r="L252" s="11">
        <v>7630989</v>
      </c>
      <c r="M252" s="11">
        <v>80126</v>
      </c>
      <c r="N252" s="54" t="s">
        <v>102</v>
      </c>
      <c r="O252" s="320">
        <v>18</v>
      </c>
      <c r="P252" s="311" t="s">
        <v>2445</v>
      </c>
      <c r="Q252" s="320">
        <v>0</v>
      </c>
      <c r="R252" s="54" t="s">
        <v>2452</v>
      </c>
      <c r="S252" s="74" t="s">
        <v>2446</v>
      </c>
      <c r="T252" s="377">
        <v>12</v>
      </c>
      <c r="U252" s="75" t="s">
        <v>2447</v>
      </c>
      <c r="V252" s="55" t="s">
        <v>2448</v>
      </c>
      <c r="W252" s="9"/>
      <c r="X252" s="9"/>
      <c r="Y252" s="9"/>
      <c r="Z252" s="55" t="s">
        <v>2449</v>
      </c>
      <c r="AA252" s="174">
        <v>42359</v>
      </c>
      <c r="AB252" s="79" t="s">
        <v>2450</v>
      </c>
      <c r="AC252" s="23">
        <v>42838</v>
      </c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9"/>
      <c r="AP252" s="9"/>
      <c r="AQ252" s="9"/>
      <c r="AR252" s="9"/>
      <c r="AS252" s="9"/>
      <c r="AT252" s="9"/>
      <c r="AU252" s="9"/>
      <c r="AV252" s="9"/>
    </row>
    <row r="253" spans="1:48" ht="12.75">
      <c r="A253" s="14">
        <v>251</v>
      </c>
      <c r="B253" s="56" t="s">
        <v>50</v>
      </c>
      <c r="C253" s="56" t="s">
        <v>54</v>
      </c>
      <c r="D253" s="8">
        <v>43341</v>
      </c>
      <c r="E253" s="320">
        <v>5727</v>
      </c>
      <c r="F253" s="177" t="s">
        <v>221</v>
      </c>
      <c r="G253" s="320"/>
      <c r="H253" s="11">
        <v>1079.34</v>
      </c>
      <c r="I253" s="9"/>
      <c r="J253" s="11">
        <v>948.87</v>
      </c>
      <c r="K253" s="9"/>
      <c r="L253" s="11">
        <v>118696711</v>
      </c>
      <c r="M253" s="11">
        <f>1801895-540569</f>
        <v>1261326</v>
      </c>
      <c r="N253" s="54" t="s">
        <v>562</v>
      </c>
      <c r="O253" s="320">
        <v>3</v>
      </c>
      <c r="P253" s="311" t="s">
        <v>677</v>
      </c>
      <c r="Q253" s="320">
        <v>0</v>
      </c>
      <c r="R253" s="54" t="s">
        <v>2451</v>
      </c>
      <c r="S253" s="74" t="s">
        <v>2453</v>
      </c>
      <c r="T253" s="377">
        <v>15</v>
      </c>
      <c r="U253" s="75" t="s">
        <v>1811</v>
      </c>
      <c r="V253" s="323">
        <v>2241</v>
      </c>
      <c r="W253" s="9"/>
      <c r="X253" s="9"/>
      <c r="Y253" s="9"/>
      <c r="Z253" s="55" t="s">
        <v>2454</v>
      </c>
      <c r="AA253" s="174">
        <v>43052</v>
      </c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9"/>
      <c r="AP253" s="9"/>
      <c r="AQ253" s="9"/>
      <c r="AR253" s="9"/>
      <c r="AS253" s="9"/>
      <c r="AT253" s="9"/>
      <c r="AU253" s="9"/>
      <c r="AV253" s="9"/>
    </row>
    <row r="254" spans="1:48" ht="12.75">
      <c r="A254" s="14">
        <v>252</v>
      </c>
      <c r="B254" s="56" t="s">
        <v>52</v>
      </c>
      <c r="C254" s="56" t="s">
        <v>44</v>
      </c>
      <c r="D254" s="8">
        <v>43342</v>
      </c>
      <c r="E254" s="320">
        <v>5669</v>
      </c>
      <c r="F254" s="177" t="s">
        <v>2455</v>
      </c>
      <c r="G254" s="320"/>
      <c r="H254" s="11">
        <v>0</v>
      </c>
      <c r="I254" s="9"/>
      <c r="J254" s="11">
        <v>24968</v>
      </c>
      <c r="K254" s="9"/>
      <c r="L254" s="11">
        <v>54128057</v>
      </c>
      <c r="M254" s="11">
        <v>541281</v>
      </c>
      <c r="N254" s="54" t="s">
        <v>562</v>
      </c>
      <c r="O254" s="320">
        <v>1</v>
      </c>
      <c r="P254" s="311" t="s">
        <v>677</v>
      </c>
      <c r="Q254" s="320">
        <v>0</v>
      </c>
      <c r="R254" s="54" t="s">
        <v>2456</v>
      </c>
      <c r="S254" s="74" t="s">
        <v>2457</v>
      </c>
      <c r="T254" s="377">
        <v>23</v>
      </c>
      <c r="U254" s="75" t="s">
        <v>2458</v>
      </c>
      <c r="V254" s="55" t="s">
        <v>2459</v>
      </c>
      <c r="W254" s="9"/>
      <c r="X254" s="9"/>
      <c r="Y254" s="9"/>
      <c r="Z254" s="323"/>
      <c r="AA254" s="323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9"/>
      <c r="AP254" s="9"/>
      <c r="AQ254" s="9"/>
      <c r="AR254" s="9"/>
      <c r="AS254" s="9"/>
      <c r="AT254" s="9"/>
      <c r="AU254" s="9"/>
      <c r="AV254" s="9"/>
    </row>
    <row r="255" spans="1:48" ht="12.75">
      <c r="A255" s="14">
        <v>253</v>
      </c>
      <c r="B255" s="56" t="s">
        <v>107</v>
      </c>
      <c r="C255" s="56" t="s">
        <v>43</v>
      </c>
      <c r="D255" s="8">
        <v>43343</v>
      </c>
      <c r="E255" s="320">
        <v>5152</v>
      </c>
      <c r="F255" s="177" t="s">
        <v>884</v>
      </c>
      <c r="G255" s="56" t="s">
        <v>111</v>
      </c>
      <c r="H255" s="11">
        <v>9177.84</v>
      </c>
      <c r="I255" s="9"/>
      <c r="J255" s="11">
        <v>3000</v>
      </c>
      <c r="K255" s="9"/>
      <c r="L255" s="11">
        <v>17244879</v>
      </c>
      <c r="M255" s="11">
        <v>12071415</v>
      </c>
      <c r="N255" s="54" t="s">
        <v>102</v>
      </c>
      <c r="O255" s="320">
        <v>5</v>
      </c>
      <c r="P255" s="311" t="s">
        <v>885</v>
      </c>
      <c r="Q255" s="320">
        <v>0</v>
      </c>
      <c r="R255" s="54" t="s">
        <v>886</v>
      </c>
      <c r="S255" s="74" t="s">
        <v>887</v>
      </c>
      <c r="T255" s="377">
        <v>18</v>
      </c>
      <c r="U255" s="75" t="s">
        <v>888</v>
      </c>
      <c r="V255" s="323">
        <v>278</v>
      </c>
      <c r="W255" s="9"/>
      <c r="X255" s="9"/>
      <c r="Y255" s="9"/>
      <c r="Z255" s="55" t="s">
        <v>889</v>
      </c>
      <c r="AA255" s="174">
        <v>42369</v>
      </c>
      <c r="AB255" s="79" t="s">
        <v>2460</v>
      </c>
      <c r="AC255" s="187">
        <v>43172</v>
      </c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9"/>
      <c r="AP255" s="9"/>
      <c r="AQ255" s="9"/>
      <c r="AR255" s="9"/>
      <c r="AS255" s="9"/>
      <c r="AT255" s="9"/>
      <c r="AU255" s="9"/>
      <c r="AV255" s="9"/>
    </row>
    <row r="256" spans="1:48" ht="12.75">
      <c r="A256" s="14">
        <v>254</v>
      </c>
      <c r="B256" s="56" t="s">
        <v>107</v>
      </c>
      <c r="C256" s="56" t="s">
        <v>54</v>
      </c>
      <c r="D256" s="8">
        <v>43343</v>
      </c>
      <c r="E256" s="320">
        <v>1027</v>
      </c>
      <c r="F256" s="177" t="s">
        <v>2461</v>
      </c>
      <c r="G256" s="56" t="s">
        <v>111</v>
      </c>
      <c r="H256" s="11">
        <v>12393.49</v>
      </c>
      <c r="I256" s="9"/>
      <c r="J256" s="11">
        <v>2293.2</v>
      </c>
      <c r="K256" s="9"/>
      <c r="L256" s="11">
        <v>3048787049</v>
      </c>
      <c r="M256" s="11">
        <v>16188888</v>
      </c>
      <c r="N256" s="54" t="s">
        <v>102</v>
      </c>
      <c r="O256" s="320">
        <v>11</v>
      </c>
      <c r="P256" s="311" t="s">
        <v>2462</v>
      </c>
      <c r="Q256" s="320">
        <v>0</v>
      </c>
      <c r="R256" s="54" t="s">
        <v>2463</v>
      </c>
      <c r="S256" s="74" t="s">
        <v>120</v>
      </c>
      <c r="T256" s="377">
        <v>9</v>
      </c>
      <c r="U256" s="75" t="s">
        <v>561</v>
      </c>
      <c r="V256" s="323">
        <v>2428</v>
      </c>
      <c r="W256" s="9"/>
      <c r="X256" s="9"/>
      <c r="Y256" s="9"/>
      <c r="Z256" s="55" t="s">
        <v>2464</v>
      </c>
      <c r="AA256" s="174">
        <v>42863</v>
      </c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9"/>
      <c r="AP256" s="9"/>
      <c r="AQ256" s="9"/>
      <c r="AR256" s="9"/>
      <c r="AS256" s="9"/>
      <c r="AT256" s="9"/>
      <c r="AU256" s="9"/>
      <c r="AV256" s="9"/>
    </row>
    <row r="257" spans="1:48" ht="12.75">
      <c r="A257" s="14">
        <v>255</v>
      </c>
      <c r="B257" s="56" t="s">
        <v>52</v>
      </c>
      <c r="C257" s="56" t="s">
        <v>634</v>
      </c>
      <c r="D257" s="8">
        <v>43343</v>
      </c>
      <c r="E257" s="320">
        <v>856</v>
      </c>
      <c r="F257" s="177" t="s">
        <v>2465</v>
      </c>
      <c r="G257" s="320"/>
      <c r="H257" s="11">
        <v>20.07</v>
      </c>
      <c r="I257" s="9"/>
      <c r="J257" s="11">
        <v>954.04</v>
      </c>
      <c r="K257" s="9"/>
      <c r="L257" s="11">
        <v>4393906</v>
      </c>
      <c r="M257" s="11">
        <v>56564</v>
      </c>
      <c r="N257" s="54" t="s">
        <v>102</v>
      </c>
      <c r="O257" s="320">
        <v>2</v>
      </c>
      <c r="P257" s="311" t="s">
        <v>554</v>
      </c>
      <c r="Q257" s="320">
        <v>0</v>
      </c>
      <c r="R257" s="54" t="s">
        <v>2466</v>
      </c>
      <c r="S257" s="74" t="s">
        <v>2467</v>
      </c>
      <c r="T257" s="377">
        <v>4</v>
      </c>
      <c r="U257" s="75" t="s">
        <v>2468</v>
      </c>
      <c r="V257" s="55" t="s">
        <v>2469</v>
      </c>
      <c r="W257" s="9"/>
      <c r="X257" s="9"/>
      <c r="Y257" s="9"/>
      <c r="Z257" s="55" t="s">
        <v>2470</v>
      </c>
      <c r="AA257" s="174">
        <v>39892</v>
      </c>
      <c r="AB257" s="79" t="s">
        <v>2471</v>
      </c>
      <c r="AC257" s="23">
        <v>40162</v>
      </c>
      <c r="AD257" s="79" t="s">
        <v>2472</v>
      </c>
      <c r="AE257" s="187">
        <v>40311</v>
      </c>
      <c r="AF257" s="17"/>
      <c r="AG257" s="17"/>
      <c r="AH257" s="17"/>
      <c r="AI257" s="17"/>
      <c r="AJ257" s="17"/>
      <c r="AK257" s="17"/>
      <c r="AL257" s="17"/>
      <c r="AM257" s="17"/>
      <c r="AN257" s="17"/>
      <c r="AO257" s="9"/>
      <c r="AP257" s="9"/>
      <c r="AQ257" s="9"/>
      <c r="AR257" s="9"/>
      <c r="AS257" s="9"/>
      <c r="AT257" s="9"/>
      <c r="AU257" s="9"/>
      <c r="AV257" s="9"/>
    </row>
    <row r="258" spans="1:48" ht="12.75">
      <c r="A258" s="14">
        <v>256</v>
      </c>
      <c r="B258" s="56" t="s">
        <v>50</v>
      </c>
      <c r="C258" s="56" t="s">
        <v>43</v>
      </c>
      <c r="D258" s="8">
        <v>43343</v>
      </c>
      <c r="E258" s="320">
        <v>941</v>
      </c>
      <c r="F258" s="177" t="s">
        <v>2473</v>
      </c>
      <c r="G258" s="56" t="s">
        <v>111</v>
      </c>
      <c r="H258" s="11">
        <v>12636.16</v>
      </c>
      <c r="I258" s="9"/>
      <c r="J258" s="11">
        <v>2318.42</v>
      </c>
      <c r="K258" s="9"/>
      <c r="L258" s="11">
        <v>3029647779</v>
      </c>
      <c r="M258" s="11">
        <f>45444717-13633415</f>
        <v>31811302</v>
      </c>
      <c r="N258" s="54" t="s">
        <v>1412</v>
      </c>
      <c r="O258" s="320">
        <v>8</v>
      </c>
      <c r="P258" s="311" t="s">
        <v>2474</v>
      </c>
      <c r="Q258" s="320">
        <v>0</v>
      </c>
      <c r="R258" s="54" t="s">
        <v>1068</v>
      </c>
      <c r="S258" s="74" t="s">
        <v>534</v>
      </c>
      <c r="T258" s="377">
        <v>11</v>
      </c>
      <c r="U258" s="75" t="s">
        <v>2475</v>
      </c>
      <c r="V258" s="55" t="s">
        <v>2476</v>
      </c>
      <c r="W258" s="9"/>
      <c r="X258" s="9"/>
      <c r="Y258" s="9"/>
      <c r="Z258" s="323"/>
      <c r="AA258" s="323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9"/>
      <c r="AP258" s="9"/>
      <c r="AQ258" s="9"/>
      <c r="AR258" s="9"/>
      <c r="AS258" s="9"/>
      <c r="AT258" s="9"/>
      <c r="AU258" s="9"/>
      <c r="AV258" s="9"/>
    </row>
    <row r="259" spans="1:48" ht="12.75">
      <c r="A259" s="14">
        <v>257</v>
      </c>
      <c r="B259" s="56" t="s">
        <v>52</v>
      </c>
      <c r="C259" s="56" t="s">
        <v>44</v>
      </c>
      <c r="D259" s="8">
        <v>43347</v>
      </c>
      <c r="E259" s="320">
        <v>1219</v>
      </c>
      <c r="F259" s="177" t="s">
        <v>1261</v>
      </c>
      <c r="G259" s="320"/>
      <c r="H259" s="11">
        <v>0</v>
      </c>
      <c r="I259" s="9"/>
      <c r="J259" s="11">
        <v>1646.4</v>
      </c>
      <c r="K259" s="9"/>
      <c r="L259" s="11">
        <v>9317700</v>
      </c>
      <c r="M259" s="11">
        <v>93177</v>
      </c>
      <c r="N259" s="54" t="s">
        <v>562</v>
      </c>
      <c r="O259" s="320">
        <v>2</v>
      </c>
      <c r="P259" s="311" t="s">
        <v>677</v>
      </c>
      <c r="Q259" s="320">
        <v>0</v>
      </c>
      <c r="R259" s="54" t="s">
        <v>1135</v>
      </c>
      <c r="S259" s="74" t="s">
        <v>898</v>
      </c>
      <c r="T259" s="377">
        <v>9</v>
      </c>
      <c r="U259" s="75" t="s">
        <v>155</v>
      </c>
      <c r="V259" s="55" t="s">
        <v>2594</v>
      </c>
      <c r="W259" s="9"/>
      <c r="X259" s="9"/>
      <c r="Y259" s="9"/>
      <c r="Z259" s="55" t="s">
        <v>1322</v>
      </c>
      <c r="AA259" s="174">
        <v>41422</v>
      </c>
      <c r="AB259" s="79" t="s">
        <v>1323</v>
      </c>
      <c r="AC259" s="23">
        <v>41618</v>
      </c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9"/>
      <c r="AP259" s="9"/>
      <c r="AQ259" s="9"/>
      <c r="AR259" s="9"/>
      <c r="AS259" s="9"/>
      <c r="AT259" s="9"/>
      <c r="AU259" s="9"/>
      <c r="AV259" s="9"/>
    </row>
    <row r="260" spans="1:48" ht="12.75">
      <c r="A260" s="14">
        <v>258</v>
      </c>
      <c r="B260" s="56" t="s">
        <v>52</v>
      </c>
      <c r="C260" s="56" t="s">
        <v>634</v>
      </c>
      <c r="D260" s="8">
        <v>43347</v>
      </c>
      <c r="E260" s="320">
        <v>6133</v>
      </c>
      <c r="F260" s="177" t="s">
        <v>221</v>
      </c>
      <c r="G260" s="320"/>
      <c r="H260" s="11">
        <v>76.46</v>
      </c>
      <c r="I260" s="9"/>
      <c r="J260" s="11">
        <v>1799.67</v>
      </c>
      <c r="K260" s="9"/>
      <c r="L260" s="11">
        <v>47008359</v>
      </c>
      <c r="M260" s="11">
        <v>561486</v>
      </c>
      <c r="N260" s="54" t="s">
        <v>2595</v>
      </c>
      <c r="O260" s="320">
        <v>0</v>
      </c>
      <c r="P260" s="311" t="s">
        <v>677</v>
      </c>
      <c r="Q260" s="320">
        <v>0</v>
      </c>
      <c r="R260" s="54" t="s">
        <v>1603</v>
      </c>
      <c r="S260" s="74" t="s">
        <v>1604</v>
      </c>
      <c r="T260" s="377">
        <v>29</v>
      </c>
      <c r="U260" s="75" t="s">
        <v>1605</v>
      </c>
      <c r="V260" s="323">
        <v>2483</v>
      </c>
      <c r="W260" s="9"/>
      <c r="X260" s="9"/>
      <c r="Y260" s="9"/>
      <c r="Z260" s="55" t="s">
        <v>2596</v>
      </c>
      <c r="AA260" s="174">
        <v>43249</v>
      </c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9"/>
      <c r="AP260" s="9"/>
      <c r="AQ260" s="9"/>
      <c r="AR260" s="9"/>
      <c r="AS260" s="9"/>
      <c r="AT260" s="9"/>
      <c r="AU260" s="9"/>
      <c r="AV260" s="9"/>
    </row>
    <row r="261" spans="1:57" ht="12.75">
      <c r="A261" s="14">
        <v>259</v>
      </c>
      <c r="B261" s="56" t="s">
        <v>107</v>
      </c>
      <c r="C261" s="56" t="s">
        <v>43</v>
      </c>
      <c r="D261" s="8">
        <v>43347</v>
      </c>
      <c r="E261" s="320">
        <v>52</v>
      </c>
      <c r="F261" s="177" t="s">
        <v>213</v>
      </c>
      <c r="G261" s="320"/>
      <c r="H261" s="11">
        <v>5987.72</v>
      </c>
      <c r="I261" s="9"/>
      <c r="J261" s="11">
        <v>5044.3</v>
      </c>
      <c r="K261" s="9"/>
      <c r="L261" s="11">
        <v>10000708</v>
      </c>
      <c r="M261" s="11">
        <v>91690</v>
      </c>
      <c r="N261" s="54" t="s">
        <v>1606</v>
      </c>
      <c r="O261" s="320">
        <v>0</v>
      </c>
      <c r="P261" s="311" t="s">
        <v>677</v>
      </c>
      <c r="Q261" s="320">
        <v>0</v>
      </c>
      <c r="R261" s="54" t="s">
        <v>2597</v>
      </c>
      <c r="S261" s="74" t="s">
        <v>2598</v>
      </c>
      <c r="T261" s="377">
        <v>6</v>
      </c>
      <c r="U261" s="75" t="s">
        <v>762</v>
      </c>
      <c r="V261" s="323">
        <v>3840</v>
      </c>
      <c r="W261" s="9"/>
      <c r="X261" s="9"/>
      <c r="Y261" s="9"/>
      <c r="Z261" s="55" t="s">
        <v>2599</v>
      </c>
      <c r="AA261" s="174">
        <v>32008</v>
      </c>
      <c r="AB261" s="79" t="s">
        <v>2600</v>
      </c>
      <c r="AC261" s="23">
        <v>32008</v>
      </c>
      <c r="AD261" s="79" t="s">
        <v>1108</v>
      </c>
      <c r="AE261" s="23">
        <v>32275</v>
      </c>
      <c r="AF261" s="79" t="s">
        <v>1275</v>
      </c>
      <c r="AG261" s="17">
        <v>1989</v>
      </c>
      <c r="AH261" s="79" t="s">
        <v>2601</v>
      </c>
      <c r="AI261" s="23">
        <v>33060</v>
      </c>
      <c r="AJ261" s="79" t="s">
        <v>2602</v>
      </c>
      <c r="AK261" s="23">
        <v>33343</v>
      </c>
      <c r="AL261" s="79" t="s">
        <v>2603</v>
      </c>
      <c r="AM261" s="23">
        <v>34674</v>
      </c>
      <c r="AN261" s="79" t="s">
        <v>2604</v>
      </c>
      <c r="AO261" s="318">
        <v>36140</v>
      </c>
      <c r="AP261" s="54" t="s">
        <v>2605</v>
      </c>
      <c r="AQ261" s="318">
        <v>36272</v>
      </c>
      <c r="AR261" s="54" t="s">
        <v>2606</v>
      </c>
      <c r="AS261" s="318">
        <v>37209</v>
      </c>
      <c r="AT261" s="54" t="s">
        <v>103</v>
      </c>
      <c r="AU261" s="318">
        <v>37501</v>
      </c>
      <c r="AV261" s="54" t="s">
        <v>2607</v>
      </c>
      <c r="AW261" s="365">
        <v>38420</v>
      </c>
      <c r="AX261" s="121" t="s">
        <v>2608</v>
      </c>
      <c r="AY261" s="365">
        <v>42250</v>
      </c>
      <c r="AZ261" s="121" t="s">
        <v>2609</v>
      </c>
      <c r="BA261" s="365">
        <v>42594</v>
      </c>
      <c r="BB261" s="121" t="s">
        <v>2610</v>
      </c>
      <c r="BC261" s="365">
        <v>42608</v>
      </c>
      <c r="BD261" s="121" t="s">
        <v>2470</v>
      </c>
      <c r="BE261" s="365">
        <v>42767</v>
      </c>
    </row>
    <row r="262" spans="1:48" ht="12.75">
      <c r="A262" s="14">
        <v>260</v>
      </c>
      <c r="B262" s="56" t="s">
        <v>50</v>
      </c>
      <c r="C262" s="56" t="s">
        <v>46</v>
      </c>
      <c r="D262" s="8">
        <v>43347</v>
      </c>
      <c r="E262" s="320">
        <v>2451</v>
      </c>
      <c r="F262" s="177" t="s">
        <v>273</v>
      </c>
      <c r="G262" s="56" t="s">
        <v>861</v>
      </c>
      <c r="H262" s="11">
        <v>76.62</v>
      </c>
      <c r="I262" s="9"/>
      <c r="J262" s="11">
        <v>264.4</v>
      </c>
      <c r="K262" s="9"/>
      <c r="L262" s="11">
        <v>12950278</v>
      </c>
      <c r="M262" s="11">
        <v>177138</v>
      </c>
      <c r="N262" s="54" t="s">
        <v>102</v>
      </c>
      <c r="O262" s="320">
        <v>2</v>
      </c>
      <c r="P262" s="311" t="s">
        <v>636</v>
      </c>
      <c r="Q262" s="320">
        <v>0</v>
      </c>
      <c r="R262" s="54" t="s">
        <v>2611</v>
      </c>
      <c r="S262" s="74" t="s">
        <v>2612</v>
      </c>
      <c r="T262" s="377">
        <v>1</v>
      </c>
      <c r="U262" s="75" t="s">
        <v>2613</v>
      </c>
      <c r="V262" s="323">
        <v>4139</v>
      </c>
      <c r="W262" s="9"/>
      <c r="X262" s="9"/>
      <c r="Y262" s="9"/>
      <c r="Z262" s="55" t="s">
        <v>2614</v>
      </c>
      <c r="AA262" s="174">
        <v>19995</v>
      </c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9"/>
      <c r="AP262" s="9"/>
      <c r="AQ262" s="9"/>
      <c r="AR262" s="9"/>
      <c r="AS262" s="9"/>
      <c r="AT262" s="9"/>
      <c r="AU262" s="9"/>
      <c r="AV262" s="9"/>
    </row>
    <row r="263" spans="1:48" ht="12.75">
      <c r="A263" s="14">
        <v>261</v>
      </c>
      <c r="B263" s="56" t="s">
        <v>52</v>
      </c>
      <c r="C263" s="56" t="s">
        <v>634</v>
      </c>
      <c r="D263" s="8">
        <v>43350</v>
      </c>
      <c r="E263" s="320">
        <v>2856</v>
      </c>
      <c r="F263" s="177" t="s">
        <v>2433</v>
      </c>
      <c r="G263" s="320"/>
      <c r="H263" s="11">
        <v>15.73</v>
      </c>
      <c r="I263" s="9"/>
      <c r="J263" s="11">
        <v>420.91</v>
      </c>
      <c r="K263" s="9"/>
      <c r="L263" s="11">
        <v>2823913</v>
      </c>
      <c r="M263" s="11">
        <v>38134</v>
      </c>
      <c r="N263" s="54" t="s">
        <v>600</v>
      </c>
      <c r="O263" s="320">
        <v>0</v>
      </c>
      <c r="P263" s="311" t="s">
        <v>677</v>
      </c>
      <c r="Q263" s="320">
        <v>0</v>
      </c>
      <c r="R263" s="54" t="s">
        <v>368</v>
      </c>
      <c r="S263" s="74" t="s">
        <v>2615</v>
      </c>
      <c r="T263" s="377">
        <v>1</v>
      </c>
      <c r="U263" s="75" t="s">
        <v>828</v>
      </c>
      <c r="V263" s="323">
        <v>4794</v>
      </c>
      <c r="W263" s="9"/>
      <c r="X263" s="9"/>
      <c r="Y263" s="9"/>
      <c r="Z263" s="55" t="s">
        <v>2616</v>
      </c>
      <c r="AA263" s="174">
        <v>18444</v>
      </c>
      <c r="AB263" s="79" t="s">
        <v>103</v>
      </c>
      <c r="AC263" s="23">
        <v>18762</v>
      </c>
      <c r="AD263" s="79" t="s">
        <v>1322</v>
      </c>
      <c r="AE263" s="23">
        <v>38351</v>
      </c>
      <c r="AF263" s="79" t="s">
        <v>667</v>
      </c>
      <c r="AG263" s="23">
        <v>38748</v>
      </c>
      <c r="AH263" s="79" t="s">
        <v>2617</v>
      </c>
      <c r="AI263" s="23">
        <v>41254</v>
      </c>
      <c r="AJ263" s="79" t="s">
        <v>2618</v>
      </c>
      <c r="AK263" s="23">
        <v>42081</v>
      </c>
      <c r="AL263" s="17"/>
      <c r="AM263" s="17"/>
      <c r="AN263" s="17"/>
      <c r="AO263" s="9"/>
      <c r="AP263" s="9"/>
      <c r="AQ263" s="9"/>
      <c r="AR263" s="9"/>
      <c r="AS263" s="9"/>
      <c r="AT263" s="9"/>
      <c r="AU263" s="9"/>
      <c r="AV263" s="9"/>
    </row>
    <row r="264" spans="1:48" ht="12.75">
      <c r="A264" s="14">
        <v>262</v>
      </c>
      <c r="B264" s="56" t="s">
        <v>52</v>
      </c>
      <c r="C264" s="56" t="s">
        <v>634</v>
      </c>
      <c r="D264" s="8">
        <v>43355</v>
      </c>
      <c r="E264" s="320">
        <v>466</v>
      </c>
      <c r="F264" s="177" t="s">
        <v>804</v>
      </c>
      <c r="G264" s="320"/>
      <c r="H264" s="11">
        <v>31.66</v>
      </c>
      <c r="I264" s="9"/>
      <c r="J264" s="11">
        <v>384</v>
      </c>
      <c r="K264" s="9"/>
      <c r="L264" s="11">
        <v>6087525</v>
      </c>
      <c r="M264" s="11">
        <v>88985</v>
      </c>
      <c r="N264" s="54" t="s">
        <v>102</v>
      </c>
      <c r="O264" s="320">
        <v>1</v>
      </c>
      <c r="P264" s="311" t="s">
        <v>636</v>
      </c>
      <c r="Q264" s="320">
        <v>0</v>
      </c>
      <c r="R264" s="54" t="s">
        <v>2619</v>
      </c>
      <c r="S264" s="74" t="s">
        <v>2620</v>
      </c>
      <c r="T264" s="377">
        <v>5</v>
      </c>
      <c r="U264" s="75" t="s">
        <v>2621</v>
      </c>
      <c r="V264" s="323">
        <v>5376</v>
      </c>
      <c r="W264" s="9"/>
      <c r="X264" s="9"/>
      <c r="Y264" s="9"/>
      <c r="Z264" s="55" t="s">
        <v>2622</v>
      </c>
      <c r="AA264" s="174">
        <v>15530</v>
      </c>
      <c r="AB264" s="79" t="s">
        <v>103</v>
      </c>
      <c r="AC264" s="23">
        <v>15879</v>
      </c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9"/>
      <c r="AP264" s="9"/>
      <c r="AQ264" s="9"/>
      <c r="AR264" s="9"/>
      <c r="AS264" s="9"/>
      <c r="AT264" s="9"/>
      <c r="AU264" s="9"/>
      <c r="AV264" s="9"/>
    </row>
    <row r="265" spans="1:48" ht="12.75">
      <c r="A265" s="14">
        <v>263</v>
      </c>
      <c r="B265" s="56" t="s">
        <v>107</v>
      </c>
      <c r="C265" s="56" t="s">
        <v>43</v>
      </c>
      <c r="D265" s="8">
        <v>43356</v>
      </c>
      <c r="E265" s="320">
        <v>1562</v>
      </c>
      <c r="F265" s="177" t="s">
        <v>2623</v>
      </c>
      <c r="G265" s="56" t="s">
        <v>111</v>
      </c>
      <c r="H265" s="11">
        <v>10538.34</v>
      </c>
      <c r="I265" s="9"/>
      <c r="J265" s="11">
        <v>2326.9</v>
      </c>
      <c r="K265" s="9"/>
      <c r="L265" s="11">
        <v>10000000</v>
      </c>
      <c r="M265" s="11">
        <v>70000</v>
      </c>
      <c r="N265" s="54" t="s">
        <v>102</v>
      </c>
      <c r="O265" s="320">
        <v>15</v>
      </c>
      <c r="P265" s="311" t="s">
        <v>2624</v>
      </c>
      <c r="Q265" s="320">
        <v>0</v>
      </c>
      <c r="R265" s="54" t="s">
        <v>2625</v>
      </c>
      <c r="S265" s="74" t="s">
        <v>859</v>
      </c>
      <c r="T265" s="377">
        <v>3</v>
      </c>
      <c r="U265" s="75" t="s">
        <v>2626</v>
      </c>
      <c r="V265" s="55" t="s">
        <v>263</v>
      </c>
      <c r="W265" s="9"/>
      <c r="X265" s="9"/>
      <c r="Y265" s="9"/>
      <c r="Z265" s="55" t="s">
        <v>2627</v>
      </c>
      <c r="AA265" s="174">
        <v>42368</v>
      </c>
      <c r="AB265" s="79" t="s">
        <v>2628</v>
      </c>
      <c r="AC265" s="187">
        <v>43104</v>
      </c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9"/>
      <c r="AP265" s="9"/>
      <c r="AQ265" s="9"/>
      <c r="AR265" s="9"/>
      <c r="AS265" s="9"/>
      <c r="AT265" s="9"/>
      <c r="AU265" s="9"/>
      <c r="AV265" s="9"/>
    </row>
    <row r="266" spans="1:48" ht="12.75">
      <c r="A266" s="14">
        <v>264</v>
      </c>
      <c r="B266" s="56" t="s">
        <v>50</v>
      </c>
      <c r="C266" s="56" t="s">
        <v>54</v>
      </c>
      <c r="D266" s="8">
        <v>43364</v>
      </c>
      <c r="E266" s="320">
        <v>3966</v>
      </c>
      <c r="F266" s="177" t="s">
        <v>2629</v>
      </c>
      <c r="G266" s="320"/>
      <c r="H266" s="11">
        <v>159.88</v>
      </c>
      <c r="I266" s="9"/>
      <c r="J266" s="11">
        <v>495</v>
      </c>
      <c r="K266" s="9"/>
      <c r="L266" s="11">
        <v>62555004</v>
      </c>
      <c r="M266" s="11">
        <f>698651-209595</f>
        <v>489056</v>
      </c>
      <c r="N266" s="54" t="s">
        <v>2401</v>
      </c>
      <c r="O266" s="320">
        <v>2</v>
      </c>
      <c r="P266" s="311" t="s">
        <v>2630</v>
      </c>
      <c r="Q266" s="320">
        <v>0</v>
      </c>
      <c r="R266" s="54" t="s">
        <v>2631</v>
      </c>
      <c r="S266" s="74" t="s">
        <v>2632</v>
      </c>
      <c r="T266" s="377">
        <v>22</v>
      </c>
      <c r="U266" s="75" t="s">
        <v>2633</v>
      </c>
      <c r="V266" s="323">
        <v>210</v>
      </c>
      <c r="W266" s="9"/>
      <c r="X266" s="9"/>
      <c r="Y266" s="9"/>
      <c r="Z266" s="55" t="s">
        <v>2634</v>
      </c>
      <c r="AA266" s="174">
        <v>22095</v>
      </c>
      <c r="AB266" s="79" t="s">
        <v>103</v>
      </c>
      <c r="AC266" s="23">
        <v>22489</v>
      </c>
      <c r="AD266" s="79" t="s">
        <v>2635</v>
      </c>
      <c r="AE266" s="23">
        <v>23928</v>
      </c>
      <c r="AF266" s="79" t="s">
        <v>2636</v>
      </c>
      <c r="AG266" s="23">
        <v>31807</v>
      </c>
      <c r="AH266" s="79" t="s">
        <v>2637</v>
      </c>
      <c r="AI266" s="23">
        <v>32020</v>
      </c>
      <c r="AJ266" s="17"/>
      <c r="AK266" s="17"/>
      <c r="AL266" s="17"/>
      <c r="AM266" s="17"/>
      <c r="AN266" s="17"/>
      <c r="AO266" s="9"/>
      <c r="AP266" s="9"/>
      <c r="AQ266" s="9"/>
      <c r="AR266" s="9"/>
      <c r="AS266" s="9"/>
      <c r="AT266" s="9"/>
      <c r="AU266" s="9"/>
      <c r="AV266" s="9"/>
    </row>
    <row r="267" spans="1:48" ht="12.75">
      <c r="A267" s="14">
        <v>265</v>
      </c>
      <c r="B267" s="56" t="s">
        <v>50</v>
      </c>
      <c r="C267" s="56" t="s">
        <v>54</v>
      </c>
      <c r="D267" s="8">
        <v>43367</v>
      </c>
      <c r="E267" s="320">
        <v>7141</v>
      </c>
      <c r="F267" s="177" t="s">
        <v>2629</v>
      </c>
      <c r="G267" s="320"/>
      <c r="H267" s="11">
        <v>133.69</v>
      </c>
      <c r="I267" s="9"/>
      <c r="J267" s="11">
        <v>344</v>
      </c>
      <c r="K267" s="9"/>
      <c r="L267" s="11">
        <v>29810456</v>
      </c>
      <c r="M267" s="11">
        <v>447157</v>
      </c>
      <c r="N267" s="54" t="s">
        <v>102</v>
      </c>
      <c r="O267" s="320">
        <v>2</v>
      </c>
      <c r="P267" s="311" t="s">
        <v>636</v>
      </c>
      <c r="Q267" s="320">
        <v>0</v>
      </c>
      <c r="R267" s="54" t="s">
        <v>2638</v>
      </c>
      <c r="S267" s="74" t="s">
        <v>2639</v>
      </c>
      <c r="T267" s="377">
        <v>20</v>
      </c>
      <c r="U267" s="75" t="s">
        <v>1686</v>
      </c>
      <c r="V267" s="323">
        <v>1020</v>
      </c>
      <c r="W267" s="9"/>
      <c r="X267" s="9"/>
      <c r="Y267" s="9"/>
      <c r="Z267" s="55" t="s">
        <v>2640</v>
      </c>
      <c r="AA267" s="174">
        <v>24163</v>
      </c>
      <c r="AB267" s="79" t="s">
        <v>103</v>
      </c>
      <c r="AC267" s="23">
        <v>29573</v>
      </c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9"/>
      <c r="AP267" s="9"/>
      <c r="AQ267" s="9"/>
      <c r="AR267" s="9"/>
      <c r="AS267" s="9"/>
      <c r="AT267" s="9"/>
      <c r="AU267" s="9"/>
      <c r="AV267" s="9"/>
    </row>
    <row r="268" spans="1:48" ht="12.75">
      <c r="A268" s="14">
        <v>266</v>
      </c>
      <c r="B268" s="56" t="s">
        <v>50</v>
      </c>
      <c r="C268" s="56" t="s">
        <v>54</v>
      </c>
      <c r="D268" s="8">
        <v>43367</v>
      </c>
      <c r="E268" s="320">
        <v>6239</v>
      </c>
      <c r="F268" s="177" t="s">
        <v>1349</v>
      </c>
      <c r="G268" s="320"/>
      <c r="H268" s="11">
        <v>150</v>
      </c>
      <c r="I268" s="9"/>
      <c r="J268" s="11">
        <v>149043</v>
      </c>
      <c r="K268" s="9"/>
      <c r="L268" s="11">
        <v>279772</v>
      </c>
      <c r="M268" s="11">
        <f>279772-83932</f>
        <v>195840</v>
      </c>
      <c r="N268" s="54" t="s">
        <v>2641</v>
      </c>
      <c r="O268" s="320">
        <v>1</v>
      </c>
      <c r="P268" s="311" t="s">
        <v>677</v>
      </c>
      <c r="Q268" s="320">
        <v>0</v>
      </c>
      <c r="R268" s="54" t="s">
        <v>947</v>
      </c>
      <c r="S268" s="74" t="s">
        <v>2642</v>
      </c>
      <c r="T268" s="377">
        <v>28</v>
      </c>
      <c r="U268" s="75" t="s">
        <v>1098</v>
      </c>
      <c r="V268" s="323">
        <v>1045</v>
      </c>
      <c r="W268" s="9"/>
      <c r="X268" s="9"/>
      <c r="Y268" s="9"/>
      <c r="Z268" s="323"/>
      <c r="AA268" s="323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9"/>
      <c r="AP268" s="9"/>
      <c r="AQ268" s="9"/>
      <c r="AR268" s="9"/>
      <c r="AS268" s="9"/>
      <c r="AT268" s="9"/>
      <c r="AU268" s="9"/>
      <c r="AV268" s="9"/>
    </row>
    <row r="269" spans="1:48" ht="12.75">
      <c r="A269" s="14">
        <v>267</v>
      </c>
      <c r="B269" s="56" t="s">
        <v>50</v>
      </c>
      <c r="C269" s="56" t="s">
        <v>46</v>
      </c>
      <c r="D269" s="8">
        <v>43367</v>
      </c>
      <c r="E269" s="320">
        <v>5469</v>
      </c>
      <c r="F269" s="177" t="s">
        <v>2643</v>
      </c>
      <c r="G269" s="56" t="s">
        <v>111</v>
      </c>
      <c r="H269" s="11">
        <v>65.85</v>
      </c>
      <c r="I269" s="9"/>
      <c r="J269" s="11">
        <v>214.79</v>
      </c>
      <c r="K269" s="9"/>
      <c r="L269" s="11">
        <v>32521024</v>
      </c>
      <c r="M269" s="11">
        <v>412815</v>
      </c>
      <c r="N269" s="54" t="s">
        <v>102</v>
      </c>
      <c r="O269" s="320">
        <v>2</v>
      </c>
      <c r="P269" s="311" t="s">
        <v>636</v>
      </c>
      <c r="Q269" s="320">
        <v>0</v>
      </c>
      <c r="R269" s="54" t="s">
        <v>2644</v>
      </c>
      <c r="S269" s="74" t="s">
        <v>2645</v>
      </c>
      <c r="T269" s="377">
        <v>22</v>
      </c>
      <c r="U269" s="75" t="s">
        <v>579</v>
      </c>
      <c r="V269" s="55" t="s">
        <v>2646</v>
      </c>
      <c r="W269" s="9"/>
      <c r="X269" s="9"/>
      <c r="Y269" s="9"/>
      <c r="Z269" s="55" t="s">
        <v>2338</v>
      </c>
      <c r="AA269" s="174">
        <v>31096</v>
      </c>
      <c r="AB269" s="79" t="s">
        <v>2339</v>
      </c>
      <c r="AC269" s="23">
        <v>31392</v>
      </c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9"/>
      <c r="AP269" s="9"/>
      <c r="AQ269" s="9"/>
      <c r="AR269" s="9"/>
      <c r="AS269" s="9"/>
      <c r="AT269" s="9"/>
      <c r="AU269" s="9"/>
      <c r="AV269" s="9"/>
    </row>
    <row r="270" spans="1:48" ht="12.75">
      <c r="A270" s="14">
        <v>268</v>
      </c>
      <c r="B270" s="56" t="s">
        <v>23</v>
      </c>
      <c r="C270" s="56" t="s">
        <v>110</v>
      </c>
      <c r="D270" s="8">
        <v>43369</v>
      </c>
      <c r="E270" s="320">
        <v>927</v>
      </c>
      <c r="F270" s="177" t="s">
        <v>207</v>
      </c>
      <c r="G270" s="320"/>
      <c r="H270" s="11">
        <v>171.52</v>
      </c>
      <c r="I270" s="9"/>
      <c r="J270" s="11">
        <v>322</v>
      </c>
      <c r="K270" s="9"/>
      <c r="L270" s="11">
        <v>30019430</v>
      </c>
      <c r="M270" s="11">
        <v>450291</v>
      </c>
      <c r="N270" s="54" t="s">
        <v>745</v>
      </c>
      <c r="O270" s="320">
        <v>1</v>
      </c>
      <c r="P270" s="311" t="s">
        <v>670</v>
      </c>
      <c r="Q270" s="320">
        <v>0</v>
      </c>
      <c r="R270" s="54" t="s">
        <v>2647</v>
      </c>
      <c r="S270" s="74" t="s">
        <v>2648</v>
      </c>
      <c r="T270" s="377">
        <v>9</v>
      </c>
      <c r="U270" s="75" t="s">
        <v>1144</v>
      </c>
      <c r="V270" s="323">
        <v>2907</v>
      </c>
      <c r="W270" s="9"/>
      <c r="X270" s="9"/>
      <c r="Y270" s="9"/>
      <c r="Z270" s="323"/>
      <c r="AA270" s="323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9"/>
      <c r="AP270" s="9"/>
      <c r="AQ270" s="9"/>
      <c r="AR270" s="9"/>
      <c r="AS270" s="9"/>
      <c r="AT270" s="9"/>
      <c r="AU270" s="9"/>
      <c r="AV270" s="9"/>
    </row>
    <row r="271" spans="1:48" ht="12.75">
      <c r="A271" s="14">
        <v>269</v>
      </c>
      <c r="B271" s="56" t="s">
        <v>107</v>
      </c>
      <c r="C271" s="56" t="s">
        <v>43</v>
      </c>
      <c r="D271" s="8">
        <v>43371</v>
      </c>
      <c r="E271" s="320">
        <v>4</v>
      </c>
      <c r="F271" s="177" t="s">
        <v>2649</v>
      </c>
      <c r="G271" s="56" t="s">
        <v>111</v>
      </c>
      <c r="H271" s="11">
        <v>67789.94</v>
      </c>
      <c r="I271" s="9"/>
      <c r="J271" s="11">
        <v>8137.29</v>
      </c>
      <c r="K271" s="9"/>
      <c r="L271" s="11">
        <v>145751562</v>
      </c>
      <c r="M271" s="11">
        <v>821196</v>
      </c>
      <c r="N271" s="54" t="s">
        <v>1412</v>
      </c>
      <c r="O271" s="369" t="s">
        <v>2650</v>
      </c>
      <c r="P271" s="93" t="s">
        <v>2651</v>
      </c>
      <c r="Q271" s="320">
        <v>0</v>
      </c>
      <c r="R271" s="54" t="s">
        <v>2652</v>
      </c>
      <c r="S271" s="74" t="s">
        <v>1042</v>
      </c>
      <c r="T271" s="377">
        <v>11</v>
      </c>
      <c r="U271" s="75" t="s">
        <v>2653</v>
      </c>
      <c r="V271" s="55" t="s">
        <v>2654</v>
      </c>
      <c r="W271" s="9"/>
      <c r="X271" s="9"/>
      <c r="Y271" s="9"/>
      <c r="Z271" s="55" t="s">
        <v>2655</v>
      </c>
      <c r="AA271" s="174">
        <v>42243</v>
      </c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9"/>
      <c r="AP271" s="9"/>
      <c r="AQ271" s="9"/>
      <c r="AR271" s="9"/>
      <c r="AS271" s="9"/>
      <c r="AT271" s="9"/>
      <c r="AU271" s="9"/>
      <c r="AV271" s="9"/>
    </row>
    <row r="272" spans="1:48" ht="12.75">
      <c r="A272" s="14">
        <v>270</v>
      </c>
      <c r="B272" s="56" t="s">
        <v>50</v>
      </c>
      <c r="C272" s="56" t="s">
        <v>46</v>
      </c>
      <c r="D272" s="8">
        <v>43375</v>
      </c>
      <c r="E272" s="320">
        <v>1556</v>
      </c>
      <c r="F272" s="177" t="s">
        <v>126</v>
      </c>
      <c r="G272" s="320"/>
      <c r="H272" s="11">
        <v>248.72</v>
      </c>
      <c r="I272" s="9"/>
      <c r="J272" s="11">
        <v>472.5</v>
      </c>
      <c r="K272" s="9"/>
      <c r="L272" s="11">
        <v>29967226</v>
      </c>
      <c r="M272" s="11">
        <v>318001</v>
      </c>
      <c r="N272" s="54" t="s">
        <v>102</v>
      </c>
      <c r="O272" s="320">
        <v>2</v>
      </c>
      <c r="P272" s="311" t="s">
        <v>636</v>
      </c>
      <c r="Q272" s="320">
        <v>0</v>
      </c>
      <c r="R272" s="54" t="s">
        <v>2706</v>
      </c>
      <c r="S272" s="74" t="s">
        <v>2707</v>
      </c>
      <c r="T272" s="100">
        <v>4</v>
      </c>
      <c r="U272" s="75" t="s">
        <v>2708</v>
      </c>
      <c r="V272" s="323">
        <v>4419</v>
      </c>
      <c r="W272" s="9"/>
      <c r="X272" s="9"/>
      <c r="Y272" s="9"/>
      <c r="Z272" s="55" t="s">
        <v>2710</v>
      </c>
      <c r="AA272" s="174">
        <v>18785</v>
      </c>
      <c r="AB272" s="79" t="s">
        <v>2709</v>
      </c>
      <c r="AC272" s="23">
        <v>42779</v>
      </c>
      <c r="AD272" s="79" t="s">
        <v>2245</v>
      </c>
      <c r="AE272" s="23">
        <v>42795</v>
      </c>
      <c r="AF272" s="17"/>
      <c r="AG272" s="17"/>
      <c r="AH272" s="17"/>
      <c r="AI272" s="17"/>
      <c r="AJ272" s="17"/>
      <c r="AK272" s="17"/>
      <c r="AL272" s="17"/>
      <c r="AM272" s="17"/>
      <c r="AN272" s="17"/>
      <c r="AO272" s="9"/>
      <c r="AP272" s="9"/>
      <c r="AQ272" s="9"/>
      <c r="AR272" s="9"/>
      <c r="AS272" s="9"/>
      <c r="AT272" s="9"/>
      <c r="AU272" s="9"/>
      <c r="AV272" s="9"/>
    </row>
    <row r="273" spans="1:48" ht="12.75">
      <c r="A273" s="14">
        <v>271</v>
      </c>
      <c r="B273" s="56" t="s">
        <v>50</v>
      </c>
      <c r="C273" s="56" t="s">
        <v>43</v>
      </c>
      <c r="D273" s="8">
        <v>43375</v>
      </c>
      <c r="E273" s="320">
        <v>740</v>
      </c>
      <c r="F273" s="177" t="s">
        <v>2711</v>
      </c>
      <c r="G273" s="56" t="s">
        <v>111</v>
      </c>
      <c r="H273" s="11">
        <v>11617.03</v>
      </c>
      <c r="I273" s="9"/>
      <c r="J273" s="11">
        <v>2639.43</v>
      </c>
      <c r="K273" s="9"/>
      <c r="L273" s="11">
        <v>2891372372</v>
      </c>
      <c r="M273" s="11">
        <f>39574138-11872241</f>
        <v>27701897</v>
      </c>
      <c r="N273" s="54" t="s">
        <v>102</v>
      </c>
      <c r="O273" s="320">
        <v>12</v>
      </c>
      <c r="P273" s="311" t="s">
        <v>2712</v>
      </c>
      <c r="Q273" s="320">
        <v>0</v>
      </c>
      <c r="R273" s="54" t="s">
        <v>486</v>
      </c>
      <c r="S273" s="74" t="s">
        <v>2713</v>
      </c>
      <c r="T273" s="100">
        <v>7</v>
      </c>
      <c r="U273" s="75" t="s">
        <v>2714</v>
      </c>
      <c r="V273" s="55" t="s">
        <v>2715</v>
      </c>
      <c r="W273" s="9"/>
      <c r="X273" s="9"/>
      <c r="Y273" s="9"/>
      <c r="Z273" s="323"/>
      <c r="AA273" s="323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9"/>
      <c r="AP273" s="9"/>
      <c r="AQ273" s="9"/>
      <c r="AR273" s="9"/>
      <c r="AS273" s="9"/>
      <c r="AT273" s="9"/>
      <c r="AU273" s="9"/>
      <c r="AV273" s="9"/>
    </row>
    <row r="274" spans="1:48" ht="12.75">
      <c r="A274" s="14">
        <v>272</v>
      </c>
      <c r="B274" s="56" t="s">
        <v>50</v>
      </c>
      <c r="C274" s="56" t="s">
        <v>43</v>
      </c>
      <c r="D274" s="8">
        <v>43375</v>
      </c>
      <c r="E274" s="320">
        <v>5402</v>
      </c>
      <c r="F274" s="370" t="s">
        <v>2716</v>
      </c>
      <c r="G274" s="371" t="s">
        <v>111</v>
      </c>
      <c r="H274" s="13">
        <v>30058.29</v>
      </c>
      <c r="J274" s="372">
        <v>5163.72</v>
      </c>
      <c r="L274" s="13">
        <v>7304389032</v>
      </c>
      <c r="M274" s="13">
        <f>95271453-28581485</f>
        <v>66689968</v>
      </c>
      <c r="N274" s="54" t="s">
        <v>102</v>
      </c>
      <c r="O274" s="56" t="s">
        <v>2717</v>
      </c>
      <c r="P274" s="311" t="s">
        <v>2718</v>
      </c>
      <c r="Q274" s="320">
        <v>0</v>
      </c>
      <c r="R274" s="54" t="s">
        <v>2719</v>
      </c>
      <c r="S274" s="74" t="s">
        <v>2720</v>
      </c>
      <c r="T274" s="100">
        <v>12</v>
      </c>
      <c r="U274" s="75" t="s">
        <v>2721</v>
      </c>
      <c r="V274" s="55" t="s">
        <v>2722</v>
      </c>
      <c r="W274" s="9"/>
      <c r="X274" s="9"/>
      <c r="Y274" s="9"/>
      <c r="Z274" s="323"/>
      <c r="AA274" s="323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9"/>
      <c r="AP274" s="9"/>
      <c r="AQ274" s="9"/>
      <c r="AR274" s="9"/>
      <c r="AS274" s="9"/>
      <c r="AT274" s="9"/>
      <c r="AU274" s="9"/>
      <c r="AV274" s="9"/>
    </row>
    <row r="275" spans="1:48" ht="12.75">
      <c r="A275" s="14">
        <v>273</v>
      </c>
      <c r="B275" s="56" t="s">
        <v>107</v>
      </c>
      <c r="C275" s="56" t="s">
        <v>43</v>
      </c>
      <c r="D275" s="8">
        <v>43375</v>
      </c>
      <c r="E275" s="320">
        <v>6235</v>
      </c>
      <c r="F275" s="177" t="s">
        <v>203</v>
      </c>
      <c r="G275" s="56" t="s">
        <v>111</v>
      </c>
      <c r="H275" s="11">
        <v>12434.69</v>
      </c>
      <c r="I275" s="9"/>
      <c r="J275" s="11">
        <v>3152.39</v>
      </c>
      <c r="K275" s="9"/>
      <c r="L275" s="11">
        <v>5505654</v>
      </c>
      <c r="M275" s="11">
        <v>41292</v>
      </c>
      <c r="N275" s="54" t="s">
        <v>102</v>
      </c>
      <c r="O275" s="320">
        <v>7</v>
      </c>
      <c r="P275" s="311" t="s">
        <v>2723</v>
      </c>
      <c r="Q275" s="320">
        <v>0</v>
      </c>
      <c r="R275" s="54" t="s">
        <v>2724</v>
      </c>
      <c r="S275" s="74" t="s">
        <v>643</v>
      </c>
      <c r="T275" s="100">
        <v>28</v>
      </c>
      <c r="U275" s="75" t="s">
        <v>612</v>
      </c>
      <c r="V275" s="323">
        <v>1495</v>
      </c>
      <c r="W275" s="9"/>
      <c r="X275" s="9"/>
      <c r="Y275" s="9"/>
      <c r="Z275" s="55" t="s">
        <v>2725</v>
      </c>
      <c r="AA275" s="174">
        <v>43147</v>
      </c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9"/>
      <c r="AP275" s="9"/>
      <c r="AQ275" s="9"/>
      <c r="AR275" s="9"/>
      <c r="AS275" s="9"/>
      <c r="AT275" s="9"/>
      <c r="AU275" s="9"/>
      <c r="AV275" s="9"/>
    </row>
    <row r="276" spans="1:48" ht="12.75">
      <c r="A276" s="14">
        <v>274</v>
      </c>
      <c r="B276" s="56" t="s">
        <v>23</v>
      </c>
      <c r="C276" s="56" t="s">
        <v>81</v>
      </c>
      <c r="D276" s="8">
        <v>43376</v>
      </c>
      <c r="E276" s="320">
        <v>1550</v>
      </c>
      <c r="F276" s="177" t="s">
        <v>1333</v>
      </c>
      <c r="G276" s="320"/>
      <c r="H276" s="11">
        <v>196</v>
      </c>
      <c r="I276" s="9"/>
      <c r="J276" s="11">
        <v>398</v>
      </c>
      <c r="K276" s="9"/>
      <c r="L276" s="11">
        <v>33738803</v>
      </c>
      <c r="M276" s="11">
        <v>506082</v>
      </c>
      <c r="N276" s="54" t="s">
        <v>1508</v>
      </c>
      <c r="O276" s="320">
        <v>1</v>
      </c>
      <c r="P276" s="311" t="s">
        <v>677</v>
      </c>
      <c r="Q276" s="320">
        <v>0</v>
      </c>
      <c r="R276" s="54" t="s">
        <v>2726</v>
      </c>
      <c r="S276" s="74" t="s">
        <v>2727</v>
      </c>
      <c r="T276" s="100">
        <v>4</v>
      </c>
      <c r="U276" s="75" t="s">
        <v>2728</v>
      </c>
      <c r="V276" s="323">
        <v>4085</v>
      </c>
      <c r="W276" s="9"/>
      <c r="X276" s="9"/>
      <c r="Y276" s="9"/>
      <c r="Z276" s="323"/>
      <c r="AA276" s="323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9"/>
      <c r="AP276" s="9"/>
      <c r="AQ276" s="9"/>
      <c r="AR276" s="9"/>
      <c r="AS276" s="9"/>
      <c r="AT276" s="9"/>
      <c r="AU276" s="9"/>
      <c r="AV276" s="9"/>
    </row>
    <row r="277" spans="1:48" ht="12.75">
      <c r="A277" s="14">
        <v>275</v>
      </c>
      <c r="B277" s="56" t="s">
        <v>107</v>
      </c>
      <c r="C277" s="56" t="s">
        <v>43</v>
      </c>
      <c r="D277" s="90">
        <v>43376</v>
      </c>
      <c r="E277" s="320">
        <v>5152</v>
      </c>
      <c r="F277" s="177" t="s">
        <v>689</v>
      </c>
      <c r="G277" s="56" t="s">
        <v>111</v>
      </c>
      <c r="H277" s="11">
        <v>4760.55</v>
      </c>
      <c r="I277" s="9"/>
      <c r="J277" s="11">
        <v>1494</v>
      </c>
      <c r="K277" s="9"/>
      <c r="L277" s="11">
        <v>859605</v>
      </c>
      <c r="M277" s="11">
        <v>8854</v>
      </c>
      <c r="N277" s="54" t="s">
        <v>102</v>
      </c>
      <c r="O277" s="320">
        <v>5</v>
      </c>
      <c r="P277" s="311" t="s">
        <v>2729</v>
      </c>
      <c r="Q277" s="320">
        <v>0</v>
      </c>
      <c r="R277" s="54" t="s">
        <v>2730</v>
      </c>
      <c r="S277" s="74" t="s">
        <v>2731</v>
      </c>
      <c r="T277" s="100">
        <v>18</v>
      </c>
      <c r="U277" s="75" t="s">
        <v>888</v>
      </c>
      <c r="V277" s="323">
        <v>300</v>
      </c>
      <c r="W277" s="9"/>
      <c r="X277" s="9"/>
      <c r="Y277" s="9"/>
      <c r="Z277" s="55" t="s">
        <v>2732</v>
      </c>
      <c r="AA277" s="174">
        <v>42734</v>
      </c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9"/>
      <c r="AP277" s="9"/>
      <c r="AQ277" s="9"/>
      <c r="AR277" s="9"/>
      <c r="AS277" s="9"/>
      <c r="AT277" s="9"/>
      <c r="AU277" s="9"/>
      <c r="AV277" s="9"/>
    </row>
    <row r="278" spans="1:48" ht="12.75">
      <c r="A278" s="14">
        <v>276</v>
      </c>
      <c r="B278" s="56" t="s">
        <v>52</v>
      </c>
      <c r="C278" s="56" t="s">
        <v>2733</v>
      </c>
      <c r="D278" s="8">
        <v>43377</v>
      </c>
      <c r="E278" s="320">
        <v>3927</v>
      </c>
      <c r="F278" s="177" t="s">
        <v>1223</v>
      </c>
      <c r="G278" s="320"/>
      <c r="H278" s="11">
        <v>62.78</v>
      </c>
      <c r="I278" s="9"/>
      <c r="J278" s="11">
        <v>695.72</v>
      </c>
      <c r="K278" s="9"/>
      <c r="L278" s="11">
        <v>23477070</v>
      </c>
      <c r="M278" s="11">
        <v>274006</v>
      </c>
      <c r="N278" s="54" t="s">
        <v>1532</v>
      </c>
      <c r="O278" s="320">
        <v>2</v>
      </c>
      <c r="P278" s="311" t="s">
        <v>586</v>
      </c>
      <c r="Q278" s="320">
        <v>0</v>
      </c>
      <c r="R278" s="54" t="s">
        <v>2734</v>
      </c>
      <c r="S278" s="74" t="s">
        <v>2735</v>
      </c>
      <c r="T278" s="100">
        <v>14</v>
      </c>
      <c r="U278" s="75" t="s">
        <v>762</v>
      </c>
      <c r="V278" s="323">
        <v>2417</v>
      </c>
      <c r="W278" s="9"/>
      <c r="X278" s="9"/>
      <c r="Y278" s="9"/>
      <c r="Z278" s="55" t="s">
        <v>2736</v>
      </c>
      <c r="AA278" s="174">
        <v>39106</v>
      </c>
      <c r="AB278" s="79" t="s">
        <v>2737</v>
      </c>
      <c r="AC278" s="23">
        <v>40449</v>
      </c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9"/>
      <c r="AP278" s="9"/>
      <c r="AQ278" s="9"/>
      <c r="AR278" s="9"/>
      <c r="AS278" s="9"/>
      <c r="AT278" s="9"/>
      <c r="AU278" s="9"/>
      <c r="AV278" s="9"/>
    </row>
    <row r="279" spans="1:48" ht="12.75">
      <c r="A279" s="14">
        <v>277</v>
      </c>
      <c r="B279" s="56" t="s">
        <v>23</v>
      </c>
      <c r="C279" s="56" t="s">
        <v>110</v>
      </c>
      <c r="D279" s="8">
        <v>43378</v>
      </c>
      <c r="E279" s="320">
        <v>5409</v>
      </c>
      <c r="F279" s="177" t="s">
        <v>340</v>
      </c>
      <c r="G279" s="320"/>
      <c r="H279" s="11">
        <v>200.8</v>
      </c>
      <c r="I279" s="9"/>
      <c r="J279" s="11">
        <v>555</v>
      </c>
      <c r="K279" s="9"/>
      <c r="L279" s="11">
        <v>35657060</v>
      </c>
      <c r="M279" s="11">
        <v>534855</v>
      </c>
      <c r="N279" s="54" t="s">
        <v>2738</v>
      </c>
      <c r="O279" s="320">
        <v>2</v>
      </c>
      <c r="P279" s="311" t="s">
        <v>677</v>
      </c>
      <c r="Q279" s="320">
        <v>0</v>
      </c>
      <c r="R279" s="54" t="s">
        <v>2739</v>
      </c>
      <c r="S279" s="74" t="s">
        <v>2740</v>
      </c>
      <c r="T279" s="100">
        <v>12</v>
      </c>
      <c r="U279" s="75" t="s">
        <v>515</v>
      </c>
      <c r="V279" s="323">
        <v>1020</v>
      </c>
      <c r="W279" s="9"/>
      <c r="X279" s="9"/>
      <c r="Y279" s="9"/>
      <c r="Z279" s="323"/>
      <c r="AA279" s="323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9"/>
      <c r="AP279" s="9"/>
      <c r="AQ279" s="9"/>
      <c r="AR279" s="9"/>
      <c r="AS279" s="9"/>
      <c r="AT279" s="9"/>
      <c r="AU279" s="9"/>
      <c r="AV279" s="9"/>
    </row>
    <row r="280" spans="1:48" ht="12.75">
      <c r="A280" s="14">
        <v>278</v>
      </c>
      <c r="B280" s="56" t="s">
        <v>50</v>
      </c>
      <c r="C280" s="56" t="s">
        <v>54</v>
      </c>
      <c r="D280" s="8">
        <v>43381</v>
      </c>
      <c r="E280" s="320">
        <v>6139</v>
      </c>
      <c r="F280" s="177" t="s">
        <v>1223</v>
      </c>
      <c r="G280" s="320"/>
      <c r="H280" s="11">
        <v>917.59</v>
      </c>
      <c r="I280" s="9"/>
      <c r="J280" s="11">
        <v>15616</v>
      </c>
      <c r="K280" s="9"/>
      <c r="L280" s="11">
        <v>1081831895</v>
      </c>
      <c r="M280" s="11">
        <f>11811424-3543427</f>
        <v>8267997</v>
      </c>
      <c r="N280" s="54" t="s">
        <v>2741</v>
      </c>
      <c r="O280" s="320">
        <v>5</v>
      </c>
      <c r="P280" s="311" t="s">
        <v>670</v>
      </c>
      <c r="Q280" s="320">
        <v>0</v>
      </c>
      <c r="R280" s="54" t="s">
        <v>2742</v>
      </c>
      <c r="S280" s="74" t="s">
        <v>2743</v>
      </c>
      <c r="T280" s="100">
        <v>28</v>
      </c>
      <c r="U280" s="75" t="s">
        <v>612</v>
      </c>
      <c r="V280" s="323">
        <v>1242</v>
      </c>
      <c r="W280" s="9"/>
      <c r="X280" s="9"/>
      <c r="Y280" s="9"/>
      <c r="Z280" s="323"/>
      <c r="AA280" s="323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9"/>
      <c r="AP280" s="9"/>
      <c r="AQ280" s="9"/>
      <c r="AR280" s="9"/>
      <c r="AS280" s="9"/>
      <c r="AT280" s="9"/>
      <c r="AU280" s="9"/>
      <c r="AV280" s="9"/>
    </row>
    <row r="281" spans="1:48" ht="12.75">
      <c r="A281" s="14">
        <v>279</v>
      </c>
      <c r="B281" s="56" t="s">
        <v>107</v>
      </c>
      <c r="C281" s="56" t="s">
        <v>43</v>
      </c>
      <c r="D281" s="8">
        <v>43381</v>
      </c>
      <c r="E281" s="320">
        <v>946</v>
      </c>
      <c r="F281" s="177" t="s">
        <v>1722</v>
      </c>
      <c r="G281" s="56" t="s">
        <v>111</v>
      </c>
      <c r="H281" s="11">
        <v>6859.96</v>
      </c>
      <c r="I281" s="9"/>
      <c r="J281" s="11">
        <v>1541.96</v>
      </c>
      <c r="K281" s="9"/>
      <c r="L281" s="11">
        <v>897855</v>
      </c>
      <c r="M281" s="11">
        <v>628498</v>
      </c>
      <c r="N281" s="54" t="s">
        <v>1412</v>
      </c>
      <c r="O281" s="320">
        <v>7</v>
      </c>
      <c r="P281" s="311" t="s">
        <v>1723</v>
      </c>
      <c r="Q281" s="320">
        <v>0</v>
      </c>
      <c r="R281" s="54" t="s">
        <v>1724</v>
      </c>
      <c r="S281" s="74" t="s">
        <v>1725</v>
      </c>
      <c r="T281" s="100">
        <v>11</v>
      </c>
      <c r="U281" s="75" t="s">
        <v>234</v>
      </c>
      <c r="V281" s="55" t="s">
        <v>1726</v>
      </c>
      <c r="W281" s="9"/>
      <c r="X281" s="9"/>
      <c r="Y281" s="9"/>
      <c r="Z281" s="55" t="s">
        <v>2744</v>
      </c>
      <c r="AA281" s="174">
        <v>43258</v>
      </c>
      <c r="AB281" s="79" t="s">
        <v>1727</v>
      </c>
      <c r="AC281" s="23">
        <v>42367</v>
      </c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9"/>
      <c r="AP281" s="9"/>
      <c r="AQ281" s="9"/>
      <c r="AR281" s="9"/>
      <c r="AS281" s="9"/>
      <c r="AT281" s="9"/>
      <c r="AU281" s="9"/>
      <c r="AV281" s="9"/>
    </row>
    <row r="282" spans="1:48" ht="12.75">
      <c r="A282" s="14">
        <v>280</v>
      </c>
      <c r="B282" s="56" t="s">
        <v>50</v>
      </c>
      <c r="C282" s="56" t="s">
        <v>43</v>
      </c>
      <c r="D282" s="8">
        <v>43382</v>
      </c>
      <c r="E282" s="320">
        <v>6613</v>
      </c>
      <c r="F282" s="177" t="s">
        <v>2745</v>
      </c>
      <c r="G282" s="56" t="s">
        <v>111</v>
      </c>
      <c r="H282" s="11">
        <v>18521.82</v>
      </c>
      <c r="I282" s="9"/>
      <c r="J282" s="11">
        <v>3607.55</v>
      </c>
      <c r="K282" s="9"/>
      <c r="L282" s="11">
        <v>4662950549</v>
      </c>
      <c r="M282" s="11">
        <v>66518670</v>
      </c>
      <c r="N282" s="54" t="s">
        <v>102</v>
      </c>
      <c r="O282" s="320">
        <v>17</v>
      </c>
      <c r="P282" s="311" t="s">
        <v>2746</v>
      </c>
      <c r="Q282" s="320">
        <v>0</v>
      </c>
      <c r="R282" s="54" t="s">
        <v>1308</v>
      </c>
      <c r="S282" s="74" t="s">
        <v>2720</v>
      </c>
      <c r="T282" s="100">
        <v>37</v>
      </c>
      <c r="U282" s="75" t="s">
        <v>1310</v>
      </c>
      <c r="V282" s="55" t="s">
        <v>2747</v>
      </c>
      <c r="W282" s="9"/>
      <c r="X282" s="9"/>
      <c r="Y282" s="9"/>
      <c r="Z282" s="323"/>
      <c r="AA282" s="323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9"/>
      <c r="AP282" s="9"/>
      <c r="AQ282" s="9"/>
      <c r="AR282" s="9"/>
      <c r="AS282" s="9"/>
      <c r="AT282" s="9"/>
      <c r="AU282" s="9"/>
      <c r="AV282" s="9"/>
    </row>
    <row r="283" spans="1:48" ht="12.75">
      <c r="A283" s="14">
        <v>281</v>
      </c>
      <c r="B283" s="56" t="s">
        <v>50</v>
      </c>
      <c r="C283" s="56" t="s">
        <v>43</v>
      </c>
      <c r="D283" s="8">
        <v>43382</v>
      </c>
      <c r="E283" s="320">
        <v>3001</v>
      </c>
      <c r="F283" s="177" t="s">
        <v>213</v>
      </c>
      <c r="G283" s="56" t="s">
        <v>111</v>
      </c>
      <c r="H283" s="11">
        <v>23885</v>
      </c>
      <c r="I283" s="9"/>
      <c r="J283" s="11">
        <v>3484.6</v>
      </c>
      <c r="K283" s="9"/>
      <c r="L283" s="11">
        <v>5952492927</v>
      </c>
      <c r="M283" s="11">
        <f>85305813-25591744</f>
        <v>59714069</v>
      </c>
      <c r="N283" s="54" t="s">
        <v>1412</v>
      </c>
      <c r="O283" s="320">
        <v>18</v>
      </c>
      <c r="P283" s="311" t="s">
        <v>2748</v>
      </c>
      <c r="Q283" s="320">
        <v>0</v>
      </c>
      <c r="R283" s="54" t="s">
        <v>1291</v>
      </c>
      <c r="S283" s="74" t="s">
        <v>2749</v>
      </c>
      <c r="T283" s="100">
        <v>12</v>
      </c>
      <c r="U283" s="75" t="s">
        <v>832</v>
      </c>
      <c r="V283" s="55" t="s">
        <v>1295</v>
      </c>
      <c r="W283" s="9"/>
      <c r="X283" s="9"/>
      <c r="Y283" s="9"/>
      <c r="Z283" s="323"/>
      <c r="AA283" s="323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9"/>
      <c r="AP283" s="9"/>
      <c r="AQ283" s="9"/>
      <c r="AR283" s="9"/>
      <c r="AS283" s="9"/>
      <c r="AT283" s="9"/>
      <c r="AU283" s="9"/>
      <c r="AV283" s="9"/>
    </row>
    <row r="284" spans="1:48" ht="12.75">
      <c r="A284" s="14">
        <v>282</v>
      </c>
      <c r="B284" s="56" t="s">
        <v>107</v>
      </c>
      <c r="C284" s="56" t="s">
        <v>46</v>
      </c>
      <c r="D284" s="8">
        <v>43383</v>
      </c>
      <c r="E284" s="320">
        <v>1561</v>
      </c>
      <c r="F284" s="177" t="s">
        <v>2753</v>
      </c>
      <c r="G284" s="320"/>
      <c r="H284" s="11">
        <v>16.98</v>
      </c>
      <c r="I284" s="9"/>
      <c r="J284" s="11">
        <v>411.67</v>
      </c>
      <c r="K284" s="9"/>
      <c r="L284" s="11">
        <v>33195954</v>
      </c>
      <c r="M284" s="11">
        <v>43877</v>
      </c>
      <c r="N284" s="54" t="s">
        <v>102</v>
      </c>
      <c r="O284" s="320">
        <v>2</v>
      </c>
      <c r="P284" s="311" t="s">
        <v>636</v>
      </c>
      <c r="Q284" s="320">
        <v>0</v>
      </c>
      <c r="R284" s="54" t="s">
        <v>2750</v>
      </c>
      <c r="S284" s="74" t="s">
        <v>2751</v>
      </c>
      <c r="T284" s="100">
        <v>3</v>
      </c>
      <c r="U284" s="75" t="s">
        <v>1829</v>
      </c>
      <c r="V284" s="323">
        <v>1382</v>
      </c>
      <c r="W284" s="9"/>
      <c r="X284" s="9"/>
      <c r="Y284" s="9"/>
      <c r="Z284" s="55" t="s">
        <v>2752</v>
      </c>
      <c r="AA284" s="174">
        <v>42753</v>
      </c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9"/>
      <c r="AP284" s="9"/>
      <c r="AQ284" s="9"/>
      <c r="AR284" s="9"/>
      <c r="AS284" s="9"/>
      <c r="AT284" s="9"/>
      <c r="AU284" s="9"/>
      <c r="AV284" s="9"/>
    </row>
    <row r="285" spans="1:48" ht="12.75">
      <c r="A285" s="14">
        <v>283</v>
      </c>
      <c r="B285" s="56" t="s">
        <v>52</v>
      </c>
      <c r="C285" s="56" t="s">
        <v>44</v>
      </c>
      <c r="D285" s="8">
        <v>43383</v>
      </c>
      <c r="E285" s="320">
        <v>1235</v>
      </c>
      <c r="F285" s="177" t="s">
        <v>1368</v>
      </c>
      <c r="G285" s="320"/>
      <c r="H285" s="11">
        <v>0</v>
      </c>
      <c r="I285" s="9"/>
      <c r="J285" s="11">
        <v>1306</v>
      </c>
      <c r="K285" s="9"/>
      <c r="L285" s="11">
        <v>26520062</v>
      </c>
      <c r="M285" s="11">
        <f>265201-79560</f>
        <v>185641</v>
      </c>
      <c r="N285" s="54" t="s">
        <v>1532</v>
      </c>
      <c r="O285" s="320">
        <v>2</v>
      </c>
      <c r="P285" s="311" t="s">
        <v>677</v>
      </c>
      <c r="Q285" s="320">
        <v>0</v>
      </c>
      <c r="R285" s="54" t="s">
        <v>174</v>
      </c>
      <c r="S285" s="74" t="s">
        <v>1787</v>
      </c>
      <c r="T285" s="100">
        <v>8</v>
      </c>
      <c r="U285" s="75" t="s">
        <v>752</v>
      </c>
      <c r="V285" s="323">
        <v>2851</v>
      </c>
      <c r="W285" s="9"/>
      <c r="X285" s="9"/>
      <c r="Y285" s="9"/>
      <c r="Z285" s="55" t="s">
        <v>2754</v>
      </c>
      <c r="AA285" s="174">
        <v>39143</v>
      </c>
      <c r="AB285" s="79" t="s">
        <v>2755</v>
      </c>
      <c r="AC285" s="23">
        <v>39363</v>
      </c>
      <c r="AD285" s="79" t="s">
        <v>2756</v>
      </c>
      <c r="AE285" s="23">
        <v>39373</v>
      </c>
      <c r="AF285" s="17"/>
      <c r="AG285" s="17"/>
      <c r="AH285" s="17"/>
      <c r="AI285" s="17"/>
      <c r="AJ285" s="17"/>
      <c r="AK285" s="17"/>
      <c r="AL285" s="17"/>
      <c r="AM285" s="17"/>
      <c r="AN285" s="17"/>
      <c r="AO285" s="9"/>
      <c r="AP285" s="9"/>
      <c r="AQ285" s="9"/>
      <c r="AR285" s="9"/>
      <c r="AS285" s="9"/>
      <c r="AT285" s="9"/>
      <c r="AU285" s="9"/>
      <c r="AV285" s="9"/>
    </row>
    <row r="286" spans="1:48" ht="12.75">
      <c r="A286" s="14">
        <v>284</v>
      </c>
      <c r="B286" s="56" t="s">
        <v>52</v>
      </c>
      <c r="C286" s="56" t="s">
        <v>44</v>
      </c>
      <c r="D286" s="8">
        <v>43383</v>
      </c>
      <c r="E286" s="320">
        <v>6139</v>
      </c>
      <c r="F286" s="177" t="s">
        <v>1120</v>
      </c>
      <c r="G286" s="320"/>
      <c r="H286" s="11">
        <v>0</v>
      </c>
      <c r="I286" s="9"/>
      <c r="J286" s="11"/>
      <c r="K286" s="9"/>
      <c r="L286" s="11">
        <v>43682468</v>
      </c>
      <c r="M286" s="11">
        <v>436825</v>
      </c>
      <c r="N286" s="54" t="s">
        <v>1532</v>
      </c>
      <c r="O286" s="320">
        <v>0</v>
      </c>
      <c r="P286" s="311" t="s">
        <v>677</v>
      </c>
      <c r="Q286" s="320">
        <v>0</v>
      </c>
      <c r="R286" s="54" t="s">
        <v>2757</v>
      </c>
      <c r="S286" s="74" t="s">
        <v>2758</v>
      </c>
      <c r="T286" s="100">
        <v>28</v>
      </c>
      <c r="U286" s="75" t="s">
        <v>612</v>
      </c>
      <c r="V286" s="55" t="s">
        <v>2759</v>
      </c>
      <c r="W286" s="9"/>
      <c r="X286" s="9"/>
      <c r="Y286" s="9"/>
      <c r="Z286" s="55" t="s">
        <v>2760</v>
      </c>
      <c r="AA286" s="55" t="s">
        <v>2761</v>
      </c>
      <c r="AB286" s="23">
        <v>41296</v>
      </c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9"/>
      <c r="AP286" s="9"/>
      <c r="AQ286" s="9"/>
      <c r="AR286" s="9"/>
      <c r="AS286" s="9"/>
      <c r="AT286" s="9"/>
      <c r="AU286" s="9"/>
      <c r="AV286" s="9"/>
    </row>
    <row r="287" spans="1:48" ht="12.75">
      <c r="A287" s="14">
        <v>285</v>
      </c>
      <c r="B287" s="56" t="s">
        <v>23</v>
      </c>
      <c r="C287" s="56" t="s">
        <v>240</v>
      </c>
      <c r="D287" s="8">
        <v>43383</v>
      </c>
      <c r="E287" s="320">
        <v>6417</v>
      </c>
      <c r="F287" s="177" t="s">
        <v>1329</v>
      </c>
      <c r="G287" s="320"/>
      <c r="H287" s="11">
        <v>48.24</v>
      </c>
      <c r="I287" s="9"/>
      <c r="J287" s="11">
        <v>81</v>
      </c>
      <c r="K287" s="9"/>
      <c r="L287" s="11">
        <v>8399066</v>
      </c>
      <c r="M287" s="11">
        <v>125986</v>
      </c>
      <c r="N287" s="54" t="s">
        <v>102</v>
      </c>
      <c r="O287" s="320">
        <v>1</v>
      </c>
      <c r="P287" s="311" t="s">
        <v>636</v>
      </c>
      <c r="Q287" s="320">
        <v>0</v>
      </c>
      <c r="R287" s="54" t="s">
        <v>2762</v>
      </c>
      <c r="S287" s="74" t="s">
        <v>2763</v>
      </c>
      <c r="T287" s="100">
        <v>37</v>
      </c>
      <c r="U287" s="75" t="s">
        <v>2764</v>
      </c>
      <c r="V287" s="55" t="s">
        <v>2765</v>
      </c>
      <c r="W287" s="9"/>
      <c r="X287" s="9"/>
      <c r="Y287" s="9"/>
      <c r="Z287" s="323"/>
      <c r="AA287" s="323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9"/>
      <c r="AP287" s="9"/>
      <c r="AQ287" s="9"/>
      <c r="AR287" s="9"/>
      <c r="AS287" s="9"/>
      <c r="AT287" s="9"/>
      <c r="AU287" s="9"/>
      <c r="AV287" s="9"/>
    </row>
    <row r="288" spans="1:48" ht="12.75">
      <c r="A288" s="14">
        <v>286</v>
      </c>
      <c r="B288" s="56" t="s">
        <v>52</v>
      </c>
      <c r="C288" s="56" t="s">
        <v>634</v>
      </c>
      <c r="D288" s="8">
        <v>43383</v>
      </c>
      <c r="E288" s="320">
        <v>560</v>
      </c>
      <c r="F288" s="177" t="s">
        <v>1343</v>
      </c>
      <c r="G288" s="320"/>
      <c r="H288" s="11">
        <v>99.63</v>
      </c>
      <c r="I288" s="9"/>
      <c r="J288" s="11">
        <v>405</v>
      </c>
      <c r="K288" s="9"/>
      <c r="L288" s="11">
        <v>28565746</v>
      </c>
      <c r="M288" s="11">
        <v>372844</v>
      </c>
      <c r="N288" s="54" t="s">
        <v>102</v>
      </c>
      <c r="O288" s="320">
        <v>1</v>
      </c>
      <c r="P288" s="311" t="s">
        <v>636</v>
      </c>
      <c r="Q288" s="320">
        <v>0</v>
      </c>
      <c r="R288" s="54" t="s">
        <v>2766</v>
      </c>
      <c r="S288" s="74" t="s">
        <v>2767</v>
      </c>
      <c r="T288" s="100">
        <v>6</v>
      </c>
      <c r="U288" s="75" t="s">
        <v>2768</v>
      </c>
      <c r="V288" s="323">
        <v>4542</v>
      </c>
      <c r="W288" s="9"/>
      <c r="X288" s="9"/>
      <c r="Y288" s="9"/>
      <c r="Z288" s="323"/>
      <c r="AA288" s="323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9"/>
      <c r="AP288" s="9"/>
      <c r="AQ288" s="9"/>
      <c r="AR288" s="9"/>
      <c r="AS288" s="9"/>
      <c r="AT288" s="9"/>
      <c r="AU288" s="9"/>
      <c r="AV288" s="9"/>
    </row>
    <row r="289" spans="1:48" ht="12.75">
      <c r="A289" s="14">
        <v>287</v>
      </c>
      <c r="B289" s="56" t="s">
        <v>52</v>
      </c>
      <c r="C289" s="56" t="s">
        <v>634</v>
      </c>
      <c r="D289" s="8">
        <v>43383</v>
      </c>
      <c r="E289" s="320">
        <v>1271</v>
      </c>
      <c r="F289" s="177" t="s">
        <v>1343</v>
      </c>
      <c r="G289" s="320"/>
      <c r="H289" s="11">
        <v>29.5</v>
      </c>
      <c r="I289" s="9"/>
      <c r="J289" s="11"/>
      <c r="K289" s="9"/>
      <c r="L289" s="11">
        <v>5163090</v>
      </c>
      <c r="M289" s="11">
        <v>77446</v>
      </c>
      <c r="N289" s="54" t="s">
        <v>102</v>
      </c>
      <c r="O289" s="320">
        <v>2</v>
      </c>
      <c r="P289" s="311" t="s">
        <v>636</v>
      </c>
      <c r="Q289" s="320">
        <v>0</v>
      </c>
      <c r="R289" s="54" t="s">
        <v>2769</v>
      </c>
      <c r="S289" s="74" t="s">
        <v>2770</v>
      </c>
      <c r="T289" s="100">
        <v>3</v>
      </c>
      <c r="U289" s="75" t="s">
        <v>1609</v>
      </c>
      <c r="V289" s="323">
        <v>1059</v>
      </c>
      <c r="W289" s="9"/>
      <c r="X289" s="9"/>
      <c r="Y289" s="9"/>
      <c r="Z289" s="55" t="s">
        <v>2771</v>
      </c>
      <c r="AA289" s="174">
        <v>20624</v>
      </c>
      <c r="AB289" s="79" t="s">
        <v>103</v>
      </c>
      <c r="AC289" s="187">
        <v>21922</v>
      </c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9"/>
      <c r="AP289" s="9"/>
      <c r="AQ289" s="9"/>
      <c r="AR289" s="9"/>
      <c r="AS289" s="9"/>
      <c r="AT289" s="9"/>
      <c r="AU289" s="9"/>
      <c r="AV289" s="9"/>
    </row>
    <row r="290" spans="1:48" ht="12.75">
      <c r="A290" s="14">
        <v>288</v>
      </c>
      <c r="B290" s="56" t="s">
        <v>107</v>
      </c>
      <c r="C290" s="56" t="s">
        <v>43</v>
      </c>
      <c r="D290" s="8">
        <v>43383</v>
      </c>
      <c r="E290" s="320">
        <v>2264</v>
      </c>
      <c r="F290" s="177" t="s">
        <v>2772</v>
      </c>
      <c r="G290" s="56" t="s">
        <v>111</v>
      </c>
      <c r="H290" s="11">
        <v>4924.73</v>
      </c>
      <c r="I290" s="9"/>
      <c r="J290" s="11">
        <v>1396.62</v>
      </c>
      <c r="K290" s="9"/>
      <c r="L290" s="11">
        <v>1201018592</v>
      </c>
      <c r="M290" s="11">
        <v>6305347</v>
      </c>
      <c r="N290" s="54" t="s">
        <v>102</v>
      </c>
      <c r="O290" s="320">
        <v>5</v>
      </c>
      <c r="P290" s="311" t="s">
        <v>2205</v>
      </c>
      <c r="Q290" s="320">
        <v>0</v>
      </c>
      <c r="R290" s="54" t="s">
        <v>2773</v>
      </c>
      <c r="S290" s="74" t="s">
        <v>162</v>
      </c>
      <c r="T290" s="100">
        <v>1</v>
      </c>
      <c r="U290" s="75" t="s">
        <v>133</v>
      </c>
      <c r="V290" s="55" t="s">
        <v>2774</v>
      </c>
      <c r="W290" s="9"/>
      <c r="X290" s="9"/>
      <c r="Y290" s="9"/>
      <c r="Z290" s="55" t="s">
        <v>2775</v>
      </c>
      <c r="AA290" s="174">
        <v>42954</v>
      </c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9"/>
      <c r="AP290" s="9"/>
      <c r="AQ290" s="9"/>
      <c r="AR290" s="9"/>
      <c r="AS290" s="9"/>
      <c r="AT290" s="9"/>
      <c r="AU290" s="9"/>
      <c r="AV290" s="9"/>
    </row>
    <row r="291" spans="1:48" ht="12.75">
      <c r="A291" s="14">
        <v>289</v>
      </c>
      <c r="B291" s="56" t="s">
        <v>107</v>
      </c>
      <c r="C291" s="56" t="s">
        <v>43</v>
      </c>
      <c r="D291" s="8">
        <v>43383</v>
      </c>
      <c r="E291" s="320">
        <v>5</v>
      </c>
      <c r="F291" s="177" t="s">
        <v>2776</v>
      </c>
      <c r="G291" s="56" t="s">
        <v>111</v>
      </c>
      <c r="H291" s="11">
        <v>24537.1</v>
      </c>
      <c r="I291" s="9"/>
      <c r="J291" s="11">
        <v>2224.94</v>
      </c>
      <c r="K291" s="9"/>
      <c r="L291" s="11">
        <v>1099831140</v>
      </c>
      <c r="M291" s="11">
        <v>5791021</v>
      </c>
      <c r="N291" s="54" t="s">
        <v>1412</v>
      </c>
      <c r="O291" s="320">
        <v>25</v>
      </c>
      <c r="P291" s="311" t="s">
        <v>2777</v>
      </c>
      <c r="Q291" s="320">
        <v>0</v>
      </c>
      <c r="R291" s="54" t="s">
        <v>2778</v>
      </c>
      <c r="S291" s="74" t="s">
        <v>2779</v>
      </c>
      <c r="T291" s="100">
        <v>11</v>
      </c>
      <c r="U291" s="75" t="s">
        <v>2780</v>
      </c>
      <c r="V291" s="55" t="s">
        <v>2781</v>
      </c>
      <c r="W291" s="9"/>
      <c r="X291" s="9"/>
      <c r="Y291" s="9"/>
      <c r="Z291" s="55" t="s">
        <v>2782</v>
      </c>
      <c r="AA291" s="174">
        <v>42829</v>
      </c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9"/>
      <c r="AP291" s="9"/>
      <c r="AQ291" s="9"/>
      <c r="AR291" s="9"/>
      <c r="AS291" s="9"/>
      <c r="AT291" s="9"/>
      <c r="AU291" s="9"/>
      <c r="AV291" s="9"/>
    </row>
    <row r="292" spans="1:48" ht="12.75">
      <c r="A292" s="14">
        <v>290</v>
      </c>
      <c r="B292" s="56" t="s">
        <v>107</v>
      </c>
      <c r="C292" s="56" t="s">
        <v>43</v>
      </c>
      <c r="D292" s="8">
        <v>43384</v>
      </c>
      <c r="E292" s="320">
        <v>947</v>
      </c>
      <c r="F292" s="177" t="s">
        <v>1258</v>
      </c>
      <c r="G292" s="320"/>
      <c r="H292" s="11">
        <v>7206.41</v>
      </c>
      <c r="I292" s="9"/>
      <c r="J292" s="11">
        <v>1003.18</v>
      </c>
      <c r="K292" s="9"/>
      <c r="L292" s="11">
        <v>13686635</v>
      </c>
      <c r="M292" s="11">
        <v>86153</v>
      </c>
      <c r="N292" s="54" t="s">
        <v>1412</v>
      </c>
      <c r="O292" s="320">
        <v>8</v>
      </c>
      <c r="P292" s="311" t="s">
        <v>2783</v>
      </c>
      <c r="Q292" s="320">
        <v>0</v>
      </c>
      <c r="R292" s="54" t="s">
        <v>2784</v>
      </c>
      <c r="S292" s="74" t="s">
        <v>2785</v>
      </c>
      <c r="T292" s="100">
        <v>11</v>
      </c>
      <c r="U292" s="75" t="s">
        <v>219</v>
      </c>
      <c r="V292" s="323">
        <v>692</v>
      </c>
      <c r="W292" s="9"/>
      <c r="X292" s="9"/>
      <c r="Y292" s="9"/>
      <c r="Z292" s="55" t="s">
        <v>2786</v>
      </c>
      <c r="AA292" s="174">
        <v>42692</v>
      </c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9"/>
      <c r="AP292" s="9"/>
      <c r="AQ292" s="9"/>
      <c r="AR292" s="9"/>
      <c r="AS292" s="9"/>
      <c r="AT292" s="9"/>
      <c r="AU292" s="9"/>
      <c r="AV292" s="9"/>
    </row>
    <row r="293" spans="1:48" ht="12.75">
      <c r="A293" s="14">
        <v>291</v>
      </c>
      <c r="B293" s="56" t="s">
        <v>107</v>
      </c>
      <c r="C293" s="56" t="s">
        <v>43</v>
      </c>
      <c r="D293" s="8">
        <v>43384</v>
      </c>
      <c r="E293" s="320">
        <v>731</v>
      </c>
      <c r="F293" s="177" t="s">
        <v>2787</v>
      </c>
      <c r="G293" s="56" t="s">
        <v>111</v>
      </c>
      <c r="H293" s="11">
        <v>10518.29</v>
      </c>
      <c r="I293" s="9"/>
      <c r="J293" s="11">
        <v>2095</v>
      </c>
      <c r="K293" s="9"/>
      <c r="L293" s="11">
        <v>99928079</v>
      </c>
      <c r="M293" s="11">
        <v>708304</v>
      </c>
      <c r="N293" s="54" t="s">
        <v>102</v>
      </c>
      <c r="O293" s="320">
        <v>7</v>
      </c>
      <c r="P293" s="311" t="s">
        <v>2788</v>
      </c>
      <c r="Q293" s="320">
        <v>0</v>
      </c>
      <c r="R293" s="54" t="s">
        <v>2789</v>
      </c>
      <c r="S293" s="74" t="s">
        <v>2790</v>
      </c>
      <c r="T293" s="100">
        <v>8</v>
      </c>
      <c r="U293" s="75" t="s">
        <v>511</v>
      </c>
      <c r="V293" s="55" t="s">
        <v>2791</v>
      </c>
      <c r="W293" s="9"/>
      <c r="X293" s="9"/>
      <c r="Y293" s="9"/>
      <c r="Z293" s="55" t="s">
        <v>2792</v>
      </c>
      <c r="AA293" s="174">
        <v>42178</v>
      </c>
      <c r="AB293" s="79" t="s">
        <v>2793</v>
      </c>
      <c r="AC293" s="23">
        <v>42654</v>
      </c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9"/>
      <c r="AP293" s="9"/>
      <c r="AQ293" s="9"/>
      <c r="AR293" s="9"/>
      <c r="AS293" s="9"/>
      <c r="AT293" s="9"/>
      <c r="AU293" s="9"/>
      <c r="AV293" s="9"/>
    </row>
    <row r="294" spans="1:48" ht="12.75">
      <c r="A294" s="14">
        <v>292</v>
      </c>
      <c r="B294" s="56" t="s">
        <v>23</v>
      </c>
      <c r="C294" s="56" t="s">
        <v>240</v>
      </c>
      <c r="D294" s="8">
        <v>43384</v>
      </c>
      <c r="E294" s="320">
        <v>848</v>
      </c>
      <c r="F294" s="177" t="s">
        <v>303</v>
      </c>
      <c r="G294" s="320"/>
      <c r="H294" s="11">
        <v>7.37</v>
      </c>
      <c r="I294" s="9"/>
      <c r="J294" s="11">
        <v>142.69</v>
      </c>
      <c r="K294" s="9"/>
      <c r="L294" s="11">
        <v>916408</v>
      </c>
      <c r="M294" s="11">
        <v>13746</v>
      </c>
      <c r="N294" s="54" t="s">
        <v>102</v>
      </c>
      <c r="O294" s="320">
        <v>1</v>
      </c>
      <c r="P294" s="311" t="s">
        <v>636</v>
      </c>
      <c r="Q294" s="320">
        <v>0</v>
      </c>
      <c r="R294" s="54" t="s">
        <v>2794</v>
      </c>
      <c r="S294" s="74" t="s">
        <v>2795</v>
      </c>
      <c r="T294" s="100">
        <v>4</v>
      </c>
      <c r="U294" s="75" t="s">
        <v>2796</v>
      </c>
      <c r="V294" s="55" t="s">
        <v>2797</v>
      </c>
      <c r="W294" s="9"/>
      <c r="X294" s="9"/>
      <c r="Y294" s="9"/>
      <c r="Z294" s="55" t="s">
        <v>2798</v>
      </c>
      <c r="AA294" s="174">
        <v>22605</v>
      </c>
      <c r="AB294" s="79" t="s">
        <v>103</v>
      </c>
      <c r="AC294" s="23">
        <v>23292</v>
      </c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9"/>
      <c r="AP294" s="9"/>
      <c r="AQ294" s="9"/>
      <c r="AR294" s="9"/>
      <c r="AS294" s="9"/>
      <c r="AT294" s="9"/>
      <c r="AU294" s="9"/>
      <c r="AV294" s="9"/>
    </row>
    <row r="295" spans="1:48" ht="12.75">
      <c r="A295" s="14">
        <v>293</v>
      </c>
      <c r="B295" s="56" t="s">
        <v>107</v>
      </c>
      <c r="C295" s="56" t="s">
        <v>43</v>
      </c>
      <c r="D295" s="8">
        <v>43385</v>
      </c>
      <c r="E295" s="320">
        <v>5743</v>
      </c>
      <c r="F295" s="177" t="s">
        <v>2799</v>
      </c>
      <c r="G295" s="56" t="s">
        <v>111</v>
      </c>
      <c r="H295" s="11">
        <v>5712.38</v>
      </c>
      <c r="I295" s="9"/>
      <c r="J295" s="11">
        <v>1988.3</v>
      </c>
      <c r="K295" s="9"/>
      <c r="L295" s="11">
        <v>16729360</v>
      </c>
      <c r="M295" s="11">
        <v>175658</v>
      </c>
      <c r="N295" s="54" t="s">
        <v>102</v>
      </c>
      <c r="O295" s="320">
        <v>5</v>
      </c>
      <c r="P295" s="311" t="s">
        <v>1826</v>
      </c>
      <c r="Q295" s="320">
        <v>0</v>
      </c>
      <c r="R295" s="54" t="s">
        <v>2800</v>
      </c>
      <c r="S295" s="74" t="s">
        <v>2801</v>
      </c>
      <c r="T295" s="100">
        <v>19</v>
      </c>
      <c r="U295" s="75" t="s">
        <v>1447</v>
      </c>
      <c r="V295" s="323">
        <v>654</v>
      </c>
      <c r="W295" s="9"/>
      <c r="X295" s="9"/>
      <c r="Y295" s="9"/>
      <c r="Z295" s="55" t="s">
        <v>2802</v>
      </c>
      <c r="AA295" s="174">
        <v>42878</v>
      </c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9"/>
      <c r="AP295" s="9"/>
      <c r="AQ295" s="9"/>
      <c r="AR295" s="9"/>
      <c r="AS295" s="9"/>
      <c r="AT295" s="9"/>
      <c r="AU295" s="9"/>
      <c r="AV295" s="9"/>
    </row>
    <row r="296" spans="1:48" ht="12.75">
      <c r="A296" s="14">
        <v>294</v>
      </c>
      <c r="B296" s="56" t="s">
        <v>107</v>
      </c>
      <c r="C296" s="56" t="s">
        <v>43</v>
      </c>
      <c r="D296" s="8">
        <v>43385</v>
      </c>
      <c r="E296" s="320">
        <v>766</v>
      </c>
      <c r="F296" s="177" t="s">
        <v>2803</v>
      </c>
      <c r="G296" s="56" t="s">
        <v>111</v>
      </c>
      <c r="H296" s="11">
        <v>5264.91</v>
      </c>
      <c r="I296" s="9"/>
      <c r="J296" s="11">
        <v>1526.36</v>
      </c>
      <c r="K296" s="9"/>
      <c r="L296" s="11">
        <v>32920414</v>
      </c>
      <c r="M296" s="11">
        <v>180462</v>
      </c>
      <c r="N296" s="54" t="s">
        <v>102</v>
      </c>
      <c r="O296" s="320">
        <v>5</v>
      </c>
      <c r="P296" s="311" t="s">
        <v>2804</v>
      </c>
      <c r="Q296" s="320">
        <v>0</v>
      </c>
      <c r="R296" s="54" t="s">
        <v>2805</v>
      </c>
      <c r="S296" s="74" t="s">
        <v>2207</v>
      </c>
      <c r="T296" s="100">
        <v>5</v>
      </c>
      <c r="U296" s="75" t="s">
        <v>2806</v>
      </c>
      <c r="V296" s="55" t="s">
        <v>2807</v>
      </c>
      <c r="W296" s="9"/>
      <c r="X296" s="9"/>
      <c r="Y296" s="9"/>
      <c r="Z296" s="55" t="s">
        <v>2808</v>
      </c>
      <c r="AA296" s="174">
        <v>42671</v>
      </c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9"/>
      <c r="AP296" s="9"/>
      <c r="AQ296" s="9"/>
      <c r="AR296" s="9"/>
      <c r="AS296" s="9"/>
      <c r="AT296" s="9"/>
      <c r="AU296" s="9"/>
      <c r="AV296" s="9"/>
    </row>
    <row r="297" spans="1:48" ht="12.75">
      <c r="A297" s="14">
        <v>295</v>
      </c>
      <c r="B297" s="56" t="s">
        <v>50</v>
      </c>
      <c r="C297" s="56" t="s">
        <v>43</v>
      </c>
      <c r="D297" s="8">
        <v>43385</v>
      </c>
      <c r="E297" s="320">
        <v>3966</v>
      </c>
      <c r="F297" s="177" t="s">
        <v>2809</v>
      </c>
      <c r="G297" s="56" t="s">
        <v>111</v>
      </c>
      <c r="H297" s="11">
        <v>19011.61</v>
      </c>
      <c r="I297" s="9"/>
      <c r="J297" s="11">
        <v>4231.7</v>
      </c>
      <c r="K297" s="9"/>
      <c r="L297" s="11">
        <v>4594417273</v>
      </c>
      <c r="M297" s="11">
        <f>65303705-19591112</f>
        <v>45712593</v>
      </c>
      <c r="N297" s="54" t="s">
        <v>102</v>
      </c>
      <c r="O297" s="373" t="s">
        <v>2810</v>
      </c>
      <c r="P297" s="311" t="s">
        <v>2811</v>
      </c>
      <c r="Q297" s="320">
        <v>0</v>
      </c>
      <c r="R297" s="54" t="s">
        <v>2812</v>
      </c>
      <c r="S297" s="74" t="s">
        <v>162</v>
      </c>
      <c r="T297" s="100">
        <v>22</v>
      </c>
      <c r="U297" s="75" t="s">
        <v>2011</v>
      </c>
      <c r="V297" s="55" t="s">
        <v>2813</v>
      </c>
      <c r="W297" s="9"/>
      <c r="X297" s="9"/>
      <c r="Y297" s="9"/>
      <c r="Z297" s="323"/>
      <c r="AA297" s="323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9"/>
      <c r="AP297" s="9"/>
      <c r="AQ297" s="9"/>
      <c r="AR297" s="9"/>
      <c r="AS297" s="9"/>
      <c r="AT297" s="9"/>
      <c r="AU297" s="9"/>
      <c r="AV297" s="9"/>
    </row>
    <row r="298" spans="1:48" ht="12.75">
      <c r="A298" s="14">
        <v>296</v>
      </c>
      <c r="B298" s="56" t="s">
        <v>50</v>
      </c>
      <c r="C298" s="56" t="s">
        <v>43</v>
      </c>
      <c r="D298" s="8">
        <v>43385</v>
      </c>
      <c r="E298" s="320">
        <v>3971</v>
      </c>
      <c r="F298" s="177" t="s">
        <v>2814</v>
      </c>
      <c r="G298" s="56" t="s">
        <v>111</v>
      </c>
      <c r="H298" s="11">
        <v>178801.94</v>
      </c>
      <c r="I298" s="9"/>
      <c r="J298" s="11">
        <v>15180.56</v>
      </c>
      <c r="K298" s="9"/>
      <c r="L298" s="11">
        <v>43270144739</v>
      </c>
      <c r="M298" s="11">
        <f>601109317-180332795</f>
        <v>420776522</v>
      </c>
      <c r="N298" s="54" t="s">
        <v>1412</v>
      </c>
      <c r="O298" s="56" t="s">
        <v>2815</v>
      </c>
      <c r="P298" s="311" t="s">
        <v>2816</v>
      </c>
      <c r="Q298" s="320">
        <v>0</v>
      </c>
      <c r="R298" s="54" t="s">
        <v>1206</v>
      </c>
      <c r="S298" s="74" t="s">
        <v>2817</v>
      </c>
      <c r="T298" s="100">
        <v>22</v>
      </c>
      <c r="U298" s="75" t="s">
        <v>2818</v>
      </c>
      <c r="V298" s="55" t="s">
        <v>2819</v>
      </c>
      <c r="W298" s="9"/>
      <c r="X298" s="9"/>
      <c r="Y298" s="9"/>
      <c r="Z298" s="323"/>
      <c r="AA298" s="323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9"/>
      <c r="AP298" s="9"/>
      <c r="AQ298" s="9"/>
      <c r="AR298" s="9"/>
      <c r="AS298" s="9"/>
      <c r="AT298" s="9"/>
      <c r="AU298" s="9"/>
      <c r="AV298" s="9"/>
    </row>
    <row r="299" spans="1:48" ht="12.75">
      <c r="A299" s="14">
        <v>297</v>
      </c>
      <c r="B299" s="56" t="s">
        <v>50</v>
      </c>
      <c r="C299" s="56" t="s">
        <v>54</v>
      </c>
      <c r="D299" s="8">
        <v>43385</v>
      </c>
      <c r="E299" s="320">
        <v>5152</v>
      </c>
      <c r="F299" s="177" t="s">
        <v>207</v>
      </c>
      <c r="G299" s="320"/>
      <c r="H299" s="11">
        <v>120.32</v>
      </c>
      <c r="I299" s="9"/>
      <c r="J299" s="11">
        <v>750</v>
      </c>
      <c r="K299" s="9"/>
      <c r="L299" s="11">
        <v>21058406</v>
      </c>
      <c r="M299" s="11">
        <v>315876</v>
      </c>
      <c r="N299" s="54" t="s">
        <v>745</v>
      </c>
      <c r="O299" s="320">
        <v>2</v>
      </c>
      <c r="P299" s="311" t="s">
        <v>670</v>
      </c>
      <c r="Q299" s="320">
        <v>0</v>
      </c>
      <c r="R299" s="54" t="s">
        <v>2820</v>
      </c>
      <c r="S299" s="74" t="s">
        <v>2821</v>
      </c>
      <c r="T299" s="100">
        <v>18</v>
      </c>
      <c r="U299" s="75" t="s">
        <v>347</v>
      </c>
      <c r="V299" s="323">
        <v>261</v>
      </c>
      <c r="W299" s="9"/>
      <c r="X299" s="9"/>
      <c r="Y299" s="9"/>
      <c r="Z299" s="55" t="s">
        <v>1132</v>
      </c>
      <c r="AA299" s="174">
        <v>41319</v>
      </c>
      <c r="AB299" s="79" t="s">
        <v>2605</v>
      </c>
      <c r="AC299" s="23">
        <v>41787</v>
      </c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9"/>
      <c r="AP299" s="9"/>
      <c r="AQ299" s="9"/>
      <c r="AR299" s="9"/>
      <c r="AS299" s="9"/>
      <c r="AT299" s="9"/>
      <c r="AU299" s="9"/>
      <c r="AV299" s="9"/>
    </row>
    <row r="300" spans="1:48" ht="12.75">
      <c r="A300" s="14">
        <v>298</v>
      </c>
      <c r="B300" s="56" t="s">
        <v>50</v>
      </c>
      <c r="C300" s="56" t="s">
        <v>46</v>
      </c>
      <c r="D300" s="8">
        <v>43385</v>
      </c>
      <c r="E300" s="320">
        <v>562</v>
      </c>
      <c r="F300" s="177" t="s">
        <v>203</v>
      </c>
      <c r="G300" s="320"/>
      <c r="H300" s="11">
        <v>99.49</v>
      </c>
      <c r="I300" s="9"/>
      <c r="J300" s="11">
        <v>530</v>
      </c>
      <c r="K300" s="9"/>
      <c r="L300" s="11">
        <v>18259748</v>
      </c>
      <c r="M300" s="11">
        <v>314033</v>
      </c>
      <c r="N300" s="54" t="s">
        <v>102</v>
      </c>
      <c r="O300" s="320">
        <v>2</v>
      </c>
      <c r="P300" s="311" t="s">
        <v>636</v>
      </c>
      <c r="Q300" s="320">
        <v>0</v>
      </c>
      <c r="R300" s="54" t="s">
        <v>2822</v>
      </c>
      <c r="S300" s="74" t="s">
        <v>2823</v>
      </c>
      <c r="T300" s="100">
        <v>5</v>
      </c>
      <c r="U300" s="75" t="s">
        <v>1829</v>
      </c>
      <c r="V300" s="323">
        <v>385</v>
      </c>
      <c r="W300" s="9"/>
      <c r="X300" s="9"/>
      <c r="Y300" s="9"/>
      <c r="Z300" s="323"/>
      <c r="AA300" s="323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9"/>
      <c r="AP300" s="9"/>
      <c r="AQ300" s="9"/>
      <c r="AR300" s="9"/>
      <c r="AS300" s="9"/>
      <c r="AT300" s="9"/>
      <c r="AU300" s="9"/>
      <c r="AV300" s="9"/>
    </row>
    <row r="301" spans="1:48" ht="12.75">
      <c r="A301" s="14">
        <v>299</v>
      </c>
      <c r="B301" s="56" t="s">
        <v>50</v>
      </c>
      <c r="C301" s="56" t="s">
        <v>43</v>
      </c>
      <c r="D301" s="8">
        <v>43385</v>
      </c>
      <c r="E301" s="320">
        <v>766</v>
      </c>
      <c r="F301" s="177" t="s">
        <v>213</v>
      </c>
      <c r="G301" s="320"/>
      <c r="H301" s="11">
        <v>122.61</v>
      </c>
      <c r="I301" s="9"/>
      <c r="J301" s="11">
        <v>256.5</v>
      </c>
      <c r="K301" s="9"/>
      <c r="L301" s="11">
        <v>19228999</v>
      </c>
      <c r="M301" s="11">
        <v>288435</v>
      </c>
      <c r="N301" s="54" t="s">
        <v>102</v>
      </c>
      <c r="O301" s="320">
        <v>2</v>
      </c>
      <c r="P301" s="311" t="s">
        <v>636</v>
      </c>
      <c r="Q301" s="320">
        <v>0</v>
      </c>
      <c r="R301" s="54" t="s">
        <v>2824</v>
      </c>
      <c r="S301" s="74" t="s">
        <v>2825</v>
      </c>
      <c r="T301" s="100">
        <v>5</v>
      </c>
      <c r="U301" s="75" t="s">
        <v>1319</v>
      </c>
      <c r="V301" s="323">
        <v>527</v>
      </c>
      <c r="W301" s="9"/>
      <c r="X301" s="9"/>
      <c r="Y301" s="9"/>
      <c r="Z301" s="323"/>
      <c r="AA301" s="323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9"/>
      <c r="AP301" s="9"/>
      <c r="AQ301" s="9"/>
      <c r="AR301" s="9"/>
      <c r="AS301" s="9"/>
      <c r="AT301" s="9"/>
      <c r="AU301" s="9"/>
      <c r="AV301" s="9"/>
    </row>
    <row r="302" spans="1:48" ht="12.75">
      <c r="A302" s="14">
        <v>300</v>
      </c>
      <c r="B302" s="56" t="s">
        <v>50</v>
      </c>
      <c r="C302" s="56" t="s">
        <v>46</v>
      </c>
      <c r="D302" s="8">
        <v>43385</v>
      </c>
      <c r="E302" s="320">
        <v>1419</v>
      </c>
      <c r="F302" s="177" t="s">
        <v>1329</v>
      </c>
      <c r="G302" s="320"/>
      <c r="H302" s="11">
        <v>97.33</v>
      </c>
      <c r="I302" s="9"/>
      <c r="J302" s="11">
        <v>382.5</v>
      </c>
      <c r="K302" s="9"/>
      <c r="L302" s="11">
        <v>52662651</v>
      </c>
      <c r="M302" s="11">
        <v>590538</v>
      </c>
      <c r="N302" s="54" t="s">
        <v>102</v>
      </c>
      <c r="O302" s="320">
        <v>2</v>
      </c>
      <c r="P302" s="311" t="s">
        <v>636</v>
      </c>
      <c r="Q302" s="320">
        <v>0</v>
      </c>
      <c r="R302" s="54" t="s">
        <v>2826</v>
      </c>
      <c r="S302" s="74" t="s">
        <v>2114</v>
      </c>
      <c r="T302" s="100">
        <v>9</v>
      </c>
      <c r="U302" s="75" t="s">
        <v>2827</v>
      </c>
      <c r="V302" s="323">
        <v>1960</v>
      </c>
      <c r="W302" s="9"/>
      <c r="X302" s="9"/>
      <c r="Y302" s="9"/>
      <c r="Z302" s="323"/>
      <c r="AA302" s="323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9"/>
      <c r="AP302" s="9"/>
      <c r="AQ302" s="9"/>
      <c r="AR302" s="9"/>
      <c r="AS302" s="9"/>
      <c r="AT302" s="9"/>
      <c r="AU302" s="9"/>
      <c r="AV302" s="9"/>
    </row>
    <row r="303" spans="1:48" ht="12.75">
      <c r="A303" s="14">
        <v>301</v>
      </c>
      <c r="B303" s="56" t="s">
        <v>52</v>
      </c>
      <c r="C303" s="56" t="s">
        <v>44</v>
      </c>
      <c r="D303" s="8">
        <v>43395</v>
      </c>
      <c r="E303" s="320">
        <v>3916</v>
      </c>
      <c r="F303" s="177" t="s">
        <v>209</v>
      </c>
      <c r="G303" s="320"/>
      <c r="H303" s="11">
        <v>0</v>
      </c>
      <c r="I303" s="9"/>
      <c r="J303" s="11">
        <v>1964.1</v>
      </c>
      <c r="K303" s="9"/>
      <c r="L303" s="11">
        <v>16354293</v>
      </c>
      <c r="M303" s="11">
        <v>163543</v>
      </c>
      <c r="N303" s="54" t="s">
        <v>2828</v>
      </c>
      <c r="O303" s="320">
        <v>1</v>
      </c>
      <c r="P303" s="311" t="s">
        <v>677</v>
      </c>
      <c r="Q303" s="320">
        <v>0</v>
      </c>
      <c r="R303" s="54" t="s">
        <v>2829</v>
      </c>
      <c r="S303" s="74" t="s">
        <v>120</v>
      </c>
      <c r="T303" s="100">
        <v>14</v>
      </c>
      <c r="U303" s="75" t="s">
        <v>762</v>
      </c>
      <c r="V303" s="323">
        <v>1593</v>
      </c>
      <c r="W303" s="9"/>
      <c r="X303" s="9"/>
      <c r="Y303" s="9"/>
      <c r="Z303" s="55" t="s">
        <v>2830</v>
      </c>
      <c r="AA303" s="174">
        <v>37246</v>
      </c>
      <c r="AB303" s="79" t="s">
        <v>2831</v>
      </c>
      <c r="AC303" s="23">
        <v>37277</v>
      </c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9"/>
      <c r="AP303" s="9"/>
      <c r="AQ303" s="9"/>
      <c r="AR303" s="9"/>
      <c r="AS303" s="9"/>
      <c r="AT303" s="9"/>
      <c r="AU303" s="9"/>
      <c r="AV303" s="9"/>
    </row>
    <row r="304" spans="1:48" ht="12.75">
      <c r="A304" s="14">
        <v>302</v>
      </c>
      <c r="B304" s="56" t="s">
        <v>52</v>
      </c>
      <c r="C304" s="56" t="s">
        <v>44</v>
      </c>
      <c r="D304" s="8">
        <v>43395</v>
      </c>
      <c r="E304" s="320">
        <v>3916</v>
      </c>
      <c r="F304" s="177" t="s">
        <v>203</v>
      </c>
      <c r="G304" s="320"/>
      <c r="H304" s="11">
        <v>0</v>
      </c>
      <c r="I304" s="9"/>
      <c r="J304" s="11">
        <v>2045.73</v>
      </c>
      <c r="K304" s="9"/>
      <c r="L304" s="11">
        <v>16354293</v>
      </c>
      <c r="M304" s="11">
        <v>163543</v>
      </c>
      <c r="N304" s="54" t="s">
        <v>2828</v>
      </c>
      <c r="O304" s="320">
        <v>1</v>
      </c>
      <c r="P304" s="311" t="s">
        <v>677</v>
      </c>
      <c r="Q304" s="320">
        <v>0</v>
      </c>
      <c r="R304" s="54" t="s">
        <v>2488</v>
      </c>
      <c r="S304" s="74" t="s">
        <v>120</v>
      </c>
      <c r="T304" s="100">
        <v>14</v>
      </c>
      <c r="U304" s="75" t="s">
        <v>762</v>
      </c>
      <c r="V304" s="323">
        <v>1563</v>
      </c>
      <c r="W304" s="9"/>
      <c r="X304" s="9"/>
      <c r="Y304" s="9"/>
      <c r="Z304" s="55" t="s">
        <v>2832</v>
      </c>
      <c r="AA304" s="174">
        <v>37246</v>
      </c>
      <c r="AB304" s="79" t="s">
        <v>1373</v>
      </c>
      <c r="AC304" s="23">
        <v>37277</v>
      </c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9"/>
      <c r="AP304" s="9"/>
      <c r="AQ304" s="9"/>
      <c r="AR304" s="9"/>
      <c r="AS304" s="9"/>
      <c r="AT304" s="9"/>
      <c r="AU304" s="9"/>
      <c r="AV304" s="9"/>
    </row>
    <row r="305" spans="1:48" ht="12.75">
      <c r="A305" s="14">
        <v>303</v>
      </c>
      <c r="B305" s="56" t="s">
        <v>107</v>
      </c>
      <c r="C305" s="56" t="s">
        <v>46</v>
      </c>
      <c r="D305" s="8">
        <v>43398</v>
      </c>
      <c r="E305" s="320">
        <v>762</v>
      </c>
      <c r="F305" s="177" t="s">
        <v>1961</v>
      </c>
      <c r="G305" s="320"/>
      <c r="H305" s="11">
        <v>30.13</v>
      </c>
      <c r="I305" s="9"/>
      <c r="J305" s="11">
        <v>450</v>
      </c>
      <c r="K305" s="9"/>
      <c r="L305" s="11">
        <v>3790505</v>
      </c>
      <c r="M305" s="11">
        <v>56858</v>
      </c>
      <c r="N305" s="54" t="s">
        <v>102</v>
      </c>
      <c r="O305" s="320">
        <v>2</v>
      </c>
      <c r="P305" s="311" t="s">
        <v>636</v>
      </c>
      <c r="Q305" s="320">
        <v>0</v>
      </c>
      <c r="R305" s="54" t="s">
        <v>2833</v>
      </c>
      <c r="S305" s="74" t="s">
        <v>2834</v>
      </c>
      <c r="T305" s="100">
        <v>5</v>
      </c>
      <c r="U305" s="75" t="s">
        <v>2835</v>
      </c>
      <c r="V305" s="323">
        <v>474</v>
      </c>
      <c r="W305" s="9"/>
      <c r="X305" s="9"/>
      <c r="Y305" s="9"/>
      <c r="Z305" s="55" t="s">
        <v>2836</v>
      </c>
      <c r="AA305" s="174">
        <v>42291</v>
      </c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9"/>
      <c r="AP305" s="9"/>
      <c r="AQ305" s="9"/>
      <c r="AR305" s="9"/>
      <c r="AS305" s="9"/>
      <c r="AT305" s="9"/>
      <c r="AU305" s="9"/>
      <c r="AV305" s="9"/>
    </row>
    <row r="306" spans="1:48" ht="12.75">
      <c r="A306" s="14">
        <v>304</v>
      </c>
      <c r="B306" s="56" t="s">
        <v>52</v>
      </c>
      <c r="C306" s="56" t="s">
        <v>634</v>
      </c>
      <c r="D306" s="8">
        <v>43403</v>
      </c>
      <c r="E306" s="320">
        <v>529</v>
      </c>
      <c r="F306" s="177" t="s">
        <v>2837</v>
      </c>
      <c r="G306" s="320"/>
      <c r="H306" s="11">
        <v>78.18</v>
      </c>
      <c r="I306" s="9"/>
      <c r="J306" s="11"/>
      <c r="K306" s="9"/>
      <c r="L306" s="11">
        <v>19985694</v>
      </c>
      <c r="M306" s="11">
        <v>363403</v>
      </c>
      <c r="N306" s="54" t="s">
        <v>1439</v>
      </c>
      <c r="O306" s="320">
        <v>4</v>
      </c>
      <c r="P306" s="311" t="s">
        <v>636</v>
      </c>
      <c r="Q306" s="320">
        <v>0</v>
      </c>
      <c r="R306" s="54" t="s">
        <v>2838</v>
      </c>
      <c r="S306" s="74" t="s">
        <v>2839</v>
      </c>
      <c r="T306" s="100">
        <v>8</v>
      </c>
      <c r="U306" s="75" t="s">
        <v>1144</v>
      </c>
      <c r="V306" s="323">
        <v>3128</v>
      </c>
      <c r="W306" s="9"/>
      <c r="X306" s="9"/>
      <c r="Y306" s="9"/>
      <c r="Z306" s="55" t="s">
        <v>2840</v>
      </c>
      <c r="AA306" s="174">
        <v>24575</v>
      </c>
      <c r="AB306" s="79" t="s">
        <v>103</v>
      </c>
      <c r="AC306" s="23">
        <v>26506</v>
      </c>
      <c r="AD306" s="79" t="s">
        <v>2841</v>
      </c>
      <c r="AE306" s="23">
        <v>26990</v>
      </c>
      <c r="AF306" s="79" t="s">
        <v>2842</v>
      </c>
      <c r="AG306" s="23">
        <v>33427</v>
      </c>
      <c r="AH306" s="79" t="s">
        <v>2843</v>
      </c>
      <c r="AI306" s="23">
        <v>33491</v>
      </c>
      <c r="AJ306" s="17"/>
      <c r="AK306" s="17"/>
      <c r="AL306" s="17"/>
      <c r="AM306" s="17"/>
      <c r="AN306" s="17"/>
      <c r="AO306" s="9"/>
      <c r="AP306" s="9"/>
      <c r="AQ306" s="9"/>
      <c r="AR306" s="9"/>
      <c r="AS306" s="9"/>
      <c r="AT306" s="9"/>
      <c r="AU306" s="9"/>
      <c r="AV306" s="9"/>
    </row>
    <row r="307" spans="1:48" ht="12.75">
      <c r="A307" s="14">
        <v>305</v>
      </c>
      <c r="B307" s="56" t="s">
        <v>50</v>
      </c>
      <c r="C307" s="56" t="s">
        <v>54</v>
      </c>
      <c r="D307" s="8">
        <v>43404</v>
      </c>
      <c r="E307" s="320">
        <v>43</v>
      </c>
      <c r="F307" s="177" t="s">
        <v>221</v>
      </c>
      <c r="G307" s="320"/>
      <c r="H307" s="11">
        <v>116.28</v>
      </c>
      <c r="I307" s="9"/>
      <c r="J307" s="11">
        <v>373</v>
      </c>
      <c r="K307" s="9"/>
      <c r="L307" s="11">
        <v>90672814</v>
      </c>
      <c r="M307" s="11">
        <f>1009747-302924</f>
        <v>706823</v>
      </c>
      <c r="N307" s="54" t="s">
        <v>524</v>
      </c>
      <c r="O307" s="320">
        <v>2</v>
      </c>
      <c r="P307" s="311" t="s">
        <v>677</v>
      </c>
      <c r="Q307" s="320">
        <v>0</v>
      </c>
      <c r="R307" s="54" t="s">
        <v>2844</v>
      </c>
      <c r="S307" s="74" t="s">
        <v>2845</v>
      </c>
      <c r="T307" s="100">
        <v>7</v>
      </c>
      <c r="U307" s="75" t="s">
        <v>710</v>
      </c>
      <c r="V307" s="323">
        <v>71</v>
      </c>
      <c r="W307" s="9"/>
      <c r="X307" s="9"/>
      <c r="Y307" s="9"/>
      <c r="Z307" s="55" t="s">
        <v>2846</v>
      </c>
      <c r="AA307" s="174">
        <v>41263</v>
      </c>
      <c r="AB307" s="79" t="s">
        <v>2847</v>
      </c>
      <c r="AC307" s="23">
        <v>41270</v>
      </c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9"/>
      <c r="AP307" s="9"/>
      <c r="AQ307" s="9"/>
      <c r="AR307" s="9"/>
      <c r="AS307" s="9"/>
      <c r="AT307" s="9"/>
      <c r="AU307" s="9"/>
      <c r="AV307" s="9"/>
    </row>
    <row r="308" spans="1:48" ht="12.75">
      <c r="A308" s="14">
        <v>306</v>
      </c>
      <c r="B308" s="56" t="s">
        <v>50</v>
      </c>
      <c r="C308" s="56" t="s">
        <v>43</v>
      </c>
      <c r="D308" s="8">
        <v>43404</v>
      </c>
      <c r="E308" s="320">
        <v>6501</v>
      </c>
      <c r="F308" s="177" t="s">
        <v>1200</v>
      </c>
      <c r="G308" s="56" t="s">
        <v>111</v>
      </c>
      <c r="H308" s="11">
        <v>57790.75</v>
      </c>
      <c r="I308" s="9"/>
      <c r="J308" s="11">
        <v>11056.31</v>
      </c>
      <c r="K308" s="9"/>
      <c r="L308" s="11">
        <v>219990430</v>
      </c>
      <c r="M308" s="11">
        <v>22309942</v>
      </c>
      <c r="N308" s="54" t="s">
        <v>102</v>
      </c>
      <c r="O308" s="56" t="s">
        <v>2848</v>
      </c>
      <c r="P308" s="311" t="s">
        <v>2849</v>
      </c>
      <c r="Q308" s="320">
        <v>0</v>
      </c>
      <c r="R308" s="54" t="s">
        <v>873</v>
      </c>
      <c r="S308" s="74" t="s">
        <v>874</v>
      </c>
      <c r="T308" s="100">
        <v>37</v>
      </c>
      <c r="U308" s="75" t="s">
        <v>551</v>
      </c>
      <c r="V308" s="55" t="s">
        <v>2850</v>
      </c>
      <c r="W308" s="9"/>
      <c r="X308" s="9"/>
      <c r="Y308" s="9"/>
      <c r="Z308" s="323"/>
      <c r="AA308" s="323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9"/>
      <c r="AP308" s="9"/>
      <c r="AQ308" s="9"/>
      <c r="AR308" s="9"/>
      <c r="AS308" s="9"/>
      <c r="AT308" s="9"/>
      <c r="AU308" s="9"/>
      <c r="AV308" s="9"/>
    </row>
    <row r="309" spans="1:48" ht="12.75">
      <c r="A309" s="14">
        <v>307</v>
      </c>
      <c r="B309" s="56" t="s">
        <v>107</v>
      </c>
      <c r="C309" s="56" t="s">
        <v>43</v>
      </c>
      <c r="D309" s="8">
        <v>43404</v>
      </c>
      <c r="E309" s="320">
        <v>3051</v>
      </c>
      <c r="F309" s="177" t="s">
        <v>2745</v>
      </c>
      <c r="G309" s="56" t="s">
        <v>111</v>
      </c>
      <c r="H309" s="11">
        <v>5719.14</v>
      </c>
      <c r="I309" s="9"/>
      <c r="J309" s="11">
        <v>1558.34</v>
      </c>
      <c r="K309" s="9"/>
      <c r="L309" s="11">
        <v>6029602</v>
      </c>
      <c r="M309" s="11">
        <v>1753641</v>
      </c>
      <c r="N309" s="54" t="s">
        <v>102</v>
      </c>
      <c r="O309" s="320">
        <v>5</v>
      </c>
      <c r="P309" s="311" t="s">
        <v>2851</v>
      </c>
      <c r="Q309" s="320">
        <v>0</v>
      </c>
      <c r="R309" s="54" t="s">
        <v>2852</v>
      </c>
      <c r="S309" s="74" t="s">
        <v>2207</v>
      </c>
      <c r="T309" s="100">
        <v>1</v>
      </c>
      <c r="U309" s="75" t="s">
        <v>615</v>
      </c>
      <c r="V309" s="323">
        <v>4623</v>
      </c>
      <c r="W309" s="9"/>
      <c r="X309" s="9"/>
      <c r="Y309" s="9"/>
      <c r="Z309" s="55" t="s">
        <v>2853</v>
      </c>
      <c r="AA309" s="174">
        <v>42852</v>
      </c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9"/>
      <c r="AP309" s="9"/>
      <c r="AQ309" s="9"/>
      <c r="AR309" s="9"/>
      <c r="AS309" s="9"/>
      <c r="AT309" s="9"/>
      <c r="AU309" s="9"/>
      <c r="AV309" s="9"/>
    </row>
    <row r="310" spans="1:48" ht="12.75">
      <c r="A310" s="14">
        <v>308</v>
      </c>
      <c r="B310" s="56" t="s">
        <v>52</v>
      </c>
      <c r="C310" s="56" t="s">
        <v>634</v>
      </c>
      <c r="D310" s="8">
        <v>43404</v>
      </c>
      <c r="E310" s="320">
        <v>5667</v>
      </c>
      <c r="F310" s="177" t="s">
        <v>208</v>
      </c>
      <c r="G310" s="320"/>
      <c r="H310" s="11">
        <v>27.2</v>
      </c>
      <c r="I310" s="9"/>
      <c r="J310" s="11">
        <v>203.5</v>
      </c>
      <c r="K310" s="9"/>
      <c r="L310" s="11">
        <v>5333560</v>
      </c>
      <c r="M310" s="11">
        <v>70335</v>
      </c>
      <c r="N310" s="54" t="s">
        <v>102</v>
      </c>
      <c r="O310" s="320">
        <v>2</v>
      </c>
      <c r="P310" s="311" t="s">
        <v>636</v>
      </c>
      <c r="Q310" s="320">
        <v>0</v>
      </c>
      <c r="R310" s="54" t="s">
        <v>2854</v>
      </c>
      <c r="S310" s="74" t="s">
        <v>2855</v>
      </c>
      <c r="T310" s="100">
        <v>23</v>
      </c>
      <c r="U310" s="75" t="s">
        <v>2856</v>
      </c>
      <c r="V310" s="55" t="s">
        <v>2857</v>
      </c>
      <c r="W310" s="9"/>
      <c r="X310" s="9"/>
      <c r="Y310" s="9"/>
      <c r="Z310" s="55" t="s">
        <v>2858</v>
      </c>
      <c r="AA310" s="174">
        <v>24124</v>
      </c>
      <c r="AB310" s="79" t="s">
        <v>103</v>
      </c>
      <c r="AC310" s="23">
        <v>27514</v>
      </c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9"/>
      <c r="AP310" s="9"/>
      <c r="AQ310" s="9"/>
      <c r="AR310" s="9"/>
      <c r="AS310" s="9"/>
      <c r="AT310" s="9"/>
      <c r="AU310" s="9"/>
      <c r="AV310" s="9"/>
    </row>
    <row r="311" spans="1:48" ht="12.75">
      <c r="A311" s="14">
        <v>309</v>
      </c>
      <c r="B311" s="56" t="s">
        <v>50</v>
      </c>
      <c r="C311" s="56" t="s">
        <v>43</v>
      </c>
      <c r="D311" s="8">
        <v>43404</v>
      </c>
      <c r="E311" s="320">
        <v>6535</v>
      </c>
      <c r="F311" s="177" t="s">
        <v>2859</v>
      </c>
      <c r="G311" s="56" t="s">
        <v>111</v>
      </c>
      <c r="H311" s="11">
        <v>6367.11</v>
      </c>
      <c r="I311" s="9"/>
      <c r="J311" s="11">
        <v>2125.63</v>
      </c>
      <c r="K311" s="9"/>
      <c r="L311" s="11">
        <v>1593232074</v>
      </c>
      <c r="M311" s="11">
        <f>23898481-7169544</f>
        <v>16728937</v>
      </c>
      <c r="N311" s="54" t="s">
        <v>102</v>
      </c>
      <c r="O311" s="320">
        <v>7</v>
      </c>
      <c r="P311" s="311" t="s">
        <v>2860</v>
      </c>
      <c r="Q311" s="320">
        <v>0</v>
      </c>
      <c r="R311" s="54" t="s">
        <v>2861</v>
      </c>
      <c r="S311" s="74" t="s">
        <v>2377</v>
      </c>
      <c r="T311" s="100">
        <v>31</v>
      </c>
      <c r="U311" s="75" t="s">
        <v>574</v>
      </c>
      <c r="V311" s="323">
        <v>1928</v>
      </c>
      <c r="W311" s="9"/>
      <c r="X311" s="9"/>
      <c r="Y311" s="9"/>
      <c r="Z311" s="323"/>
      <c r="AA311" s="323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9"/>
      <c r="AP311" s="9"/>
      <c r="AQ311" s="9"/>
      <c r="AR311" s="9"/>
      <c r="AS311" s="9"/>
      <c r="AT311" s="9"/>
      <c r="AU311" s="9"/>
      <c r="AV311" s="9"/>
    </row>
    <row r="312" spans="1:48" ht="12.75">
      <c r="A312" s="14">
        <v>310</v>
      </c>
      <c r="B312" s="56" t="s">
        <v>52</v>
      </c>
      <c r="C312" s="56" t="s">
        <v>44</v>
      </c>
      <c r="D312" s="8">
        <v>43409</v>
      </c>
      <c r="E312" s="320">
        <v>2369</v>
      </c>
      <c r="F312" s="177" t="s">
        <v>273</v>
      </c>
      <c r="G312" s="320"/>
      <c r="H312" s="11">
        <v>0</v>
      </c>
      <c r="I312" s="9"/>
      <c r="J312" s="11">
        <v>3595.4</v>
      </c>
      <c r="K312" s="9"/>
      <c r="L312" s="11">
        <v>6250000</v>
      </c>
      <c r="M312" s="11">
        <v>155700</v>
      </c>
      <c r="N312" s="54" t="s">
        <v>3045</v>
      </c>
      <c r="O312" s="320">
        <v>1</v>
      </c>
      <c r="P312" s="311" t="s">
        <v>677</v>
      </c>
      <c r="Q312" s="320">
        <v>0</v>
      </c>
      <c r="R312" s="54" t="s">
        <v>3046</v>
      </c>
      <c r="S312" s="74" t="s">
        <v>3047</v>
      </c>
      <c r="T312" s="168">
        <v>1</v>
      </c>
      <c r="U312" s="75" t="s">
        <v>975</v>
      </c>
      <c r="V312" s="55" t="s">
        <v>3048</v>
      </c>
      <c r="W312" s="9"/>
      <c r="X312" s="9"/>
      <c r="Y312" s="9"/>
      <c r="Z312" s="55" t="s">
        <v>3049</v>
      </c>
      <c r="AA312" s="174">
        <v>41954</v>
      </c>
      <c r="AB312" s="79" t="s">
        <v>1089</v>
      </c>
      <c r="AC312" s="23">
        <v>42740</v>
      </c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9"/>
      <c r="AP312" s="9"/>
      <c r="AQ312" s="9"/>
      <c r="AR312" s="9"/>
      <c r="AS312" s="9"/>
      <c r="AT312" s="9"/>
      <c r="AU312" s="9"/>
      <c r="AV312" s="9"/>
    </row>
    <row r="313" spans="1:48" ht="12.75">
      <c r="A313" s="14">
        <v>311</v>
      </c>
      <c r="B313" s="56" t="s">
        <v>23</v>
      </c>
      <c r="C313" s="56" t="s">
        <v>240</v>
      </c>
      <c r="D313" s="8">
        <v>43416</v>
      </c>
      <c r="E313" s="320">
        <v>5768</v>
      </c>
      <c r="F313" s="177" t="s">
        <v>3050</v>
      </c>
      <c r="G313" s="320"/>
      <c r="H313" s="11">
        <v>57.14</v>
      </c>
      <c r="I313" s="9"/>
      <c r="J313" s="11">
        <v>200</v>
      </c>
      <c r="K313" s="9"/>
      <c r="L313" s="11">
        <v>7246381</v>
      </c>
      <c r="M313" s="11">
        <v>108696</v>
      </c>
      <c r="N313" s="54" t="s">
        <v>102</v>
      </c>
      <c r="O313" s="320">
        <v>2</v>
      </c>
      <c r="P313" s="311" t="s">
        <v>636</v>
      </c>
      <c r="Q313" s="320">
        <v>0</v>
      </c>
      <c r="R313" s="54" t="s">
        <v>3051</v>
      </c>
      <c r="S313" s="74" t="s">
        <v>3052</v>
      </c>
      <c r="T313" s="168">
        <v>23</v>
      </c>
      <c r="U313" s="75" t="s">
        <v>1332</v>
      </c>
      <c r="V313" s="323">
        <v>5186</v>
      </c>
      <c r="W313" s="9"/>
      <c r="X313" s="9"/>
      <c r="Y313" s="9"/>
      <c r="Z313" s="55" t="s">
        <v>106</v>
      </c>
      <c r="AA313" s="174">
        <v>25331</v>
      </c>
      <c r="AB313" s="79" t="s">
        <v>103</v>
      </c>
      <c r="AC313" s="23">
        <v>27509</v>
      </c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9"/>
      <c r="AP313" s="9"/>
      <c r="AQ313" s="9"/>
      <c r="AR313" s="9"/>
      <c r="AS313" s="9"/>
      <c r="AT313" s="9"/>
      <c r="AU313" s="9"/>
      <c r="AV313" s="9"/>
    </row>
    <row r="314" spans="1:48" ht="12.75">
      <c r="A314" s="14">
        <v>312</v>
      </c>
      <c r="B314" s="56" t="s">
        <v>50</v>
      </c>
      <c r="C314" s="56" t="s">
        <v>43</v>
      </c>
      <c r="D314" s="8">
        <v>43417</v>
      </c>
      <c r="E314" s="320">
        <v>6335</v>
      </c>
      <c r="F314" s="177" t="s">
        <v>3053</v>
      </c>
      <c r="G314" s="56" t="s">
        <v>111</v>
      </c>
      <c r="H314" s="11">
        <v>9252.22</v>
      </c>
      <c r="I314" s="9"/>
      <c r="J314" s="11">
        <v>2247.27</v>
      </c>
      <c r="K314" s="9"/>
      <c r="L314" s="11">
        <v>2291387915</v>
      </c>
      <c r="M314" s="11">
        <f>34370819-10311246</f>
        <v>24059573</v>
      </c>
      <c r="N314" s="54" t="s">
        <v>102</v>
      </c>
      <c r="O314" s="320">
        <v>7</v>
      </c>
      <c r="P314" s="311" t="s">
        <v>2297</v>
      </c>
      <c r="Q314" s="320">
        <v>0</v>
      </c>
      <c r="R314" s="54" t="s">
        <v>3054</v>
      </c>
      <c r="S314" s="74" t="s">
        <v>827</v>
      </c>
      <c r="T314" s="168">
        <v>28</v>
      </c>
      <c r="U314" s="75" t="s">
        <v>3055</v>
      </c>
      <c r="V314" s="55" t="s">
        <v>3056</v>
      </c>
      <c r="W314" s="9"/>
      <c r="X314" s="9"/>
      <c r="Y314" s="9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9"/>
      <c r="AP314" s="9"/>
      <c r="AQ314" s="9"/>
      <c r="AR314" s="9"/>
      <c r="AS314" s="9"/>
      <c r="AT314" s="9"/>
      <c r="AU314" s="9"/>
      <c r="AV314" s="9"/>
    </row>
    <row r="315" spans="1:48" ht="12.75">
      <c r="A315" s="14">
        <v>313</v>
      </c>
      <c r="B315" s="56" t="s">
        <v>107</v>
      </c>
      <c r="C315" s="56" t="s">
        <v>43</v>
      </c>
      <c r="D315" s="8">
        <v>43423</v>
      </c>
      <c r="E315" s="320">
        <v>1032</v>
      </c>
      <c r="F315" s="177" t="s">
        <v>1804</v>
      </c>
      <c r="G315" s="320"/>
      <c r="H315" s="11">
        <v>10079.76</v>
      </c>
      <c r="I315" s="9"/>
      <c r="J315" s="11">
        <v>2426.51</v>
      </c>
      <c r="K315" s="9"/>
      <c r="L315" s="11">
        <v>118994077</v>
      </c>
      <c r="M315" s="11">
        <v>668394</v>
      </c>
      <c r="N315" s="54" t="s">
        <v>102</v>
      </c>
      <c r="O315" s="320">
        <v>7</v>
      </c>
      <c r="P315" s="311" t="s">
        <v>3057</v>
      </c>
      <c r="Q315" s="320">
        <v>0</v>
      </c>
      <c r="R315" s="54" t="s">
        <v>713</v>
      </c>
      <c r="S315" s="74" t="s">
        <v>1806</v>
      </c>
      <c r="T315" s="168">
        <v>8</v>
      </c>
      <c r="U315" s="75" t="s">
        <v>516</v>
      </c>
      <c r="V315" s="55" t="s">
        <v>3058</v>
      </c>
      <c r="W315" s="9"/>
      <c r="X315" s="9"/>
      <c r="Y315" s="9"/>
      <c r="Z315" s="55" t="s">
        <v>3059</v>
      </c>
      <c r="AA315" s="174">
        <v>43277</v>
      </c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9"/>
      <c r="AP315" s="9"/>
      <c r="AQ315" s="9"/>
      <c r="AR315" s="9"/>
      <c r="AS315" s="9"/>
      <c r="AT315" s="9"/>
      <c r="AU315" s="9"/>
      <c r="AV315" s="9"/>
    </row>
    <row r="316" spans="1:48" ht="12.75">
      <c r="A316" s="14">
        <v>314</v>
      </c>
      <c r="B316" s="56" t="s">
        <v>52</v>
      </c>
      <c r="C316" s="56" t="s">
        <v>44</v>
      </c>
      <c r="D316" s="8">
        <v>43423</v>
      </c>
      <c r="E316" s="320">
        <v>731</v>
      </c>
      <c r="F316" s="177" t="s">
        <v>767</v>
      </c>
      <c r="G316" s="320"/>
      <c r="H316" s="11">
        <v>0</v>
      </c>
      <c r="I316" s="9"/>
      <c r="J316" s="11">
        <v>850</v>
      </c>
      <c r="K316" s="9"/>
      <c r="L316" s="11">
        <v>750000</v>
      </c>
      <c r="M316" s="11">
        <v>7500</v>
      </c>
      <c r="N316" s="54" t="s">
        <v>600</v>
      </c>
      <c r="O316" s="320">
        <v>2</v>
      </c>
      <c r="P316" s="311" t="s">
        <v>677</v>
      </c>
      <c r="Q316" s="320">
        <v>0</v>
      </c>
      <c r="R316" s="54" t="s">
        <v>3060</v>
      </c>
      <c r="S316" s="74" t="s">
        <v>190</v>
      </c>
      <c r="T316" s="168">
        <v>8</v>
      </c>
      <c r="U316" s="75" t="s">
        <v>2657</v>
      </c>
      <c r="V316" s="323">
        <v>3199</v>
      </c>
      <c r="W316" s="9"/>
      <c r="X316" s="9"/>
      <c r="Y316" s="9"/>
      <c r="Z316" s="55" t="s">
        <v>3061</v>
      </c>
      <c r="AA316" s="174">
        <v>42914</v>
      </c>
      <c r="AB316" s="79" t="s">
        <v>1537</v>
      </c>
      <c r="AC316" s="23">
        <v>42941</v>
      </c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9"/>
      <c r="AP316" s="9"/>
      <c r="AQ316" s="9"/>
      <c r="AR316" s="9"/>
      <c r="AS316" s="9"/>
      <c r="AT316" s="9"/>
      <c r="AU316" s="9"/>
      <c r="AV316" s="9"/>
    </row>
    <row r="317" spans="1:48" ht="12.75">
      <c r="A317" s="14">
        <v>315</v>
      </c>
      <c r="B317" s="56" t="s">
        <v>107</v>
      </c>
      <c r="C317" s="56" t="s">
        <v>43</v>
      </c>
      <c r="D317" s="8">
        <v>43423</v>
      </c>
      <c r="E317" s="320">
        <v>1205</v>
      </c>
      <c r="F317" s="177" t="s">
        <v>1164</v>
      </c>
      <c r="G317" s="320"/>
      <c r="H317" s="11">
        <v>444.6</v>
      </c>
      <c r="I317" s="9"/>
      <c r="J317" s="11">
        <v>608</v>
      </c>
      <c r="K317" s="9"/>
      <c r="L317" s="11">
        <v>4260793</v>
      </c>
      <c r="M317" s="11">
        <v>42608</v>
      </c>
      <c r="N317" s="54" t="s">
        <v>1532</v>
      </c>
      <c r="O317" s="320">
        <v>1</v>
      </c>
      <c r="P317" s="311" t="s">
        <v>677</v>
      </c>
      <c r="Q317" s="320">
        <v>0</v>
      </c>
      <c r="R317" s="54" t="s">
        <v>3062</v>
      </c>
      <c r="S317" s="74" t="s">
        <v>3063</v>
      </c>
      <c r="T317" s="168">
        <v>11</v>
      </c>
      <c r="U317" s="75" t="s">
        <v>3064</v>
      </c>
      <c r="V317" s="55" t="s">
        <v>3065</v>
      </c>
      <c r="W317" s="9"/>
      <c r="X317" s="9"/>
      <c r="Y317" s="9"/>
      <c r="Z317" s="55" t="s">
        <v>3066</v>
      </c>
      <c r="AA317" s="174">
        <v>43021</v>
      </c>
      <c r="AB317" s="79" t="s">
        <v>3067</v>
      </c>
      <c r="AC317" s="23">
        <v>43021</v>
      </c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9"/>
      <c r="AP317" s="9"/>
      <c r="AQ317" s="9"/>
      <c r="AR317" s="9"/>
      <c r="AS317" s="9"/>
      <c r="AT317" s="9"/>
      <c r="AU317" s="9"/>
      <c r="AV317" s="9"/>
    </row>
    <row r="318" spans="1:48" ht="12.75">
      <c r="A318" s="14">
        <v>316</v>
      </c>
      <c r="B318" s="56" t="s">
        <v>50</v>
      </c>
      <c r="C318" s="56" t="s">
        <v>46</v>
      </c>
      <c r="D318" s="90">
        <v>43423</v>
      </c>
      <c r="E318" s="320">
        <v>1419</v>
      </c>
      <c r="F318" s="177" t="s">
        <v>208</v>
      </c>
      <c r="G318" s="320"/>
      <c r="H318" s="11">
        <v>56.51</v>
      </c>
      <c r="I318" s="9"/>
      <c r="J318" s="11">
        <v>101.75</v>
      </c>
      <c r="K318" s="9"/>
      <c r="L318" s="11">
        <v>42338384</v>
      </c>
      <c r="M318" s="11">
        <v>471727</v>
      </c>
      <c r="N318" s="54" t="s">
        <v>1412</v>
      </c>
      <c r="O318" s="320">
        <v>3</v>
      </c>
      <c r="P318" s="311" t="s">
        <v>1562</v>
      </c>
      <c r="Q318" s="320">
        <v>0</v>
      </c>
      <c r="R318" s="54" t="s">
        <v>3068</v>
      </c>
      <c r="S318" s="74" t="s">
        <v>3069</v>
      </c>
      <c r="T318" s="168">
        <v>9</v>
      </c>
      <c r="U318" s="75" t="s">
        <v>2827</v>
      </c>
      <c r="V318" s="323">
        <v>1756</v>
      </c>
      <c r="W318" s="9"/>
      <c r="X318" s="9"/>
      <c r="Y318" s="9"/>
      <c r="Z318" s="55" t="s">
        <v>3070</v>
      </c>
      <c r="AA318" s="174">
        <v>15977</v>
      </c>
      <c r="AB318" s="79" t="s">
        <v>3071</v>
      </c>
      <c r="AC318" s="23">
        <v>40920</v>
      </c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9"/>
      <c r="AP318" s="9"/>
      <c r="AQ318" s="9"/>
      <c r="AR318" s="9"/>
      <c r="AS318" s="9"/>
      <c r="AT318" s="9"/>
      <c r="AU318" s="9"/>
      <c r="AV318" s="9"/>
    </row>
    <row r="319" spans="1:48" ht="12.75">
      <c r="A319" s="14">
        <v>317</v>
      </c>
      <c r="B319" s="56" t="s">
        <v>23</v>
      </c>
      <c r="C319" s="56" t="s">
        <v>81</v>
      </c>
      <c r="D319" s="8">
        <v>43423</v>
      </c>
      <c r="E319" s="320">
        <v>809</v>
      </c>
      <c r="F319" s="177" t="s">
        <v>209</v>
      </c>
      <c r="G319" s="320"/>
      <c r="H319" s="11">
        <v>21.51</v>
      </c>
      <c r="I319" s="9"/>
      <c r="J319" s="11">
        <v>210</v>
      </c>
      <c r="K319" s="9"/>
      <c r="L319" s="11">
        <v>2688599</v>
      </c>
      <c r="M319" s="11">
        <v>134461</v>
      </c>
      <c r="N319" s="54" t="s">
        <v>1508</v>
      </c>
      <c r="O319" s="320">
        <v>1</v>
      </c>
      <c r="P319" s="311" t="s">
        <v>677</v>
      </c>
      <c r="Q319" s="320">
        <v>0</v>
      </c>
      <c r="R319" s="54" t="s">
        <v>3072</v>
      </c>
      <c r="S319" s="74" t="s">
        <v>3073</v>
      </c>
      <c r="T319" s="168">
        <v>10</v>
      </c>
      <c r="U319" s="75" t="s">
        <v>561</v>
      </c>
      <c r="V319" s="323">
        <v>1073</v>
      </c>
      <c r="W319" s="9"/>
      <c r="X319" s="9"/>
      <c r="Y319" s="9"/>
      <c r="Z319" s="55" t="s">
        <v>3074</v>
      </c>
      <c r="AA319" s="174">
        <v>14577</v>
      </c>
      <c r="AB319" s="79" t="s">
        <v>103</v>
      </c>
      <c r="AC319" s="23">
        <v>15147</v>
      </c>
      <c r="AD319" s="79" t="s">
        <v>3075</v>
      </c>
      <c r="AE319" s="23">
        <v>35255</v>
      </c>
      <c r="AF319" s="79" t="s">
        <v>3076</v>
      </c>
      <c r="AG319" s="23">
        <v>35423</v>
      </c>
      <c r="AH319" s="79" t="s">
        <v>3077</v>
      </c>
      <c r="AI319" s="23">
        <v>37473</v>
      </c>
      <c r="AJ319" s="17"/>
      <c r="AK319" s="17"/>
      <c r="AL319" s="17"/>
      <c r="AM319" s="17"/>
      <c r="AN319" s="17"/>
      <c r="AO319" s="9"/>
      <c r="AP319" s="9"/>
      <c r="AQ319" s="9"/>
      <c r="AR319" s="9"/>
      <c r="AS319" s="9"/>
      <c r="AT319" s="9"/>
      <c r="AU319" s="9"/>
      <c r="AV319" s="9"/>
    </row>
    <row r="320" spans="1:48" ht="12.75">
      <c r="A320" s="14">
        <v>318</v>
      </c>
      <c r="B320" s="56" t="s">
        <v>23</v>
      </c>
      <c r="C320" s="56" t="s">
        <v>110</v>
      </c>
      <c r="D320" s="8">
        <v>43423</v>
      </c>
      <c r="E320" s="320">
        <v>5132</v>
      </c>
      <c r="F320" s="177" t="s">
        <v>2433</v>
      </c>
      <c r="G320" s="320"/>
      <c r="H320" s="11">
        <v>441.69</v>
      </c>
      <c r="I320" s="9"/>
      <c r="J320" s="11">
        <v>416</v>
      </c>
      <c r="K320" s="9"/>
      <c r="L320" s="11">
        <v>78927795</v>
      </c>
      <c r="M320" s="11">
        <v>1183917</v>
      </c>
      <c r="N320" s="54" t="s">
        <v>521</v>
      </c>
      <c r="O320" s="320">
        <v>2</v>
      </c>
      <c r="P320" s="311" t="s">
        <v>677</v>
      </c>
      <c r="Q320" s="320">
        <v>0</v>
      </c>
      <c r="R320" s="54" t="s">
        <v>3078</v>
      </c>
      <c r="S320" s="74" t="s">
        <v>3079</v>
      </c>
      <c r="T320" s="168">
        <v>16</v>
      </c>
      <c r="U320" s="75" t="s">
        <v>574</v>
      </c>
      <c r="V320" s="323">
        <v>335</v>
      </c>
      <c r="W320" s="9"/>
      <c r="X320" s="9"/>
      <c r="Y320" s="9"/>
      <c r="Z320" s="55" t="s">
        <v>3080</v>
      </c>
      <c r="AA320" s="174">
        <v>12218</v>
      </c>
      <c r="AB320" s="79" t="s">
        <v>3081</v>
      </c>
      <c r="AC320" s="23">
        <v>14188</v>
      </c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9"/>
      <c r="AP320" s="9"/>
      <c r="AQ320" s="9"/>
      <c r="AR320" s="9"/>
      <c r="AS320" s="9"/>
      <c r="AT320" s="9"/>
      <c r="AU320" s="9"/>
      <c r="AV320" s="9"/>
    </row>
    <row r="321" spans="1:48" ht="12.75">
      <c r="A321" s="14">
        <v>319</v>
      </c>
      <c r="B321" s="56" t="s">
        <v>50</v>
      </c>
      <c r="C321" s="56" t="s">
        <v>46</v>
      </c>
      <c r="D321" s="8">
        <v>43423</v>
      </c>
      <c r="E321" s="320">
        <v>1013</v>
      </c>
      <c r="F321" s="177" t="s">
        <v>203</v>
      </c>
      <c r="G321" s="320"/>
      <c r="H321" s="11">
        <v>111.73</v>
      </c>
      <c r="I321" s="9"/>
      <c r="J321" s="11">
        <v>355</v>
      </c>
      <c r="K321" s="9"/>
      <c r="L321" s="11">
        <v>35988903</v>
      </c>
      <c r="M321" s="11">
        <v>539834</v>
      </c>
      <c r="N321" s="54" t="s">
        <v>102</v>
      </c>
      <c r="O321" s="320">
        <v>2</v>
      </c>
      <c r="P321" s="311" t="s">
        <v>636</v>
      </c>
      <c r="Q321" s="320">
        <v>0</v>
      </c>
      <c r="R321" s="54" t="s">
        <v>3082</v>
      </c>
      <c r="S321" s="74" t="s">
        <v>3083</v>
      </c>
      <c r="T321" s="168">
        <v>10</v>
      </c>
      <c r="U321" s="75" t="s">
        <v>3084</v>
      </c>
      <c r="V321" s="323">
        <v>2015</v>
      </c>
      <c r="W321" s="9"/>
      <c r="X321" s="9"/>
      <c r="Y321" s="9"/>
      <c r="Z321" s="55" t="s">
        <v>3085</v>
      </c>
      <c r="AA321" s="174">
        <v>16544</v>
      </c>
      <c r="AB321" s="79" t="s">
        <v>103</v>
      </c>
      <c r="AC321" s="23">
        <v>16938</v>
      </c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9"/>
      <c r="AP321" s="9"/>
      <c r="AQ321" s="9"/>
      <c r="AR321" s="9"/>
      <c r="AS321" s="9"/>
      <c r="AT321" s="9"/>
      <c r="AU321" s="9"/>
      <c r="AV321" s="9"/>
    </row>
    <row r="322" spans="1:48" ht="12.75">
      <c r="A322" s="14">
        <v>320</v>
      </c>
      <c r="B322" s="56" t="s">
        <v>50</v>
      </c>
      <c r="C322" s="56" t="s">
        <v>43</v>
      </c>
      <c r="D322" s="8">
        <v>43423</v>
      </c>
      <c r="E322" s="320">
        <v>6533</v>
      </c>
      <c r="F322" s="177" t="s">
        <v>3086</v>
      </c>
      <c r="G322" s="56" t="s">
        <v>111</v>
      </c>
      <c r="H322" s="11">
        <v>8397.03</v>
      </c>
      <c r="I322" s="9"/>
      <c r="J322" s="11">
        <v>2416.41</v>
      </c>
      <c r="K322" s="9"/>
      <c r="L322" s="11">
        <v>2083402345</v>
      </c>
      <c r="M322" s="11">
        <f>30591553-9177466</f>
        <v>21414087</v>
      </c>
      <c r="N322" s="54" t="s">
        <v>102</v>
      </c>
      <c r="O322" s="320">
        <v>7</v>
      </c>
      <c r="P322" s="311" t="s">
        <v>3087</v>
      </c>
      <c r="Q322" s="320">
        <v>0</v>
      </c>
      <c r="R322" s="54" t="s">
        <v>704</v>
      </c>
      <c r="S322" s="74" t="s">
        <v>1213</v>
      </c>
      <c r="T322" s="168">
        <v>31</v>
      </c>
      <c r="U322" s="75" t="s">
        <v>3088</v>
      </c>
      <c r="V322" s="55" t="s">
        <v>3089</v>
      </c>
      <c r="W322" s="9"/>
      <c r="X322" s="9"/>
      <c r="Y322" s="9"/>
      <c r="Z322" s="323"/>
      <c r="AA322" s="323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9"/>
      <c r="AP322" s="9"/>
      <c r="AQ322" s="9"/>
      <c r="AR322" s="9"/>
      <c r="AS322" s="9"/>
      <c r="AT322" s="9"/>
      <c r="AU322" s="9"/>
      <c r="AV322" s="9"/>
    </row>
    <row r="323" spans="1:48" ht="12.75">
      <c r="A323" s="14">
        <v>321</v>
      </c>
      <c r="B323" s="56" t="s">
        <v>23</v>
      </c>
      <c r="C323" s="56" t="s">
        <v>110</v>
      </c>
      <c r="D323" s="8">
        <v>43427</v>
      </c>
      <c r="E323" s="320">
        <v>5309</v>
      </c>
      <c r="F323" s="177" t="s">
        <v>1258</v>
      </c>
      <c r="G323" s="320"/>
      <c r="H323" s="11">
        <v>197.56</v>
      </c>
      <c r="I323" s="9"/>
      <c r="J323" s="11">
        <v>498</v>
      </c>
      <c r="K323" s="9"/>
      <c r="L323" s="11">
        <v>34576951</v>
      </c>
      <c r="M323" s="11">
        <v>518654</v>
      </c>
      <c r="N323" s="54" t="s">
        <v>3090</v>
      </c>
      <c r="O323" s="320">
        <v>2</v>
      </c>
      <c r="P323" s="311" t="s">
        <v>670</v>
      </c>
      <c r="Q323" s="320">
        <v>0</v>
      </c>
      <c r="R323" s="54" t="s">
        <v>3091</v>
      </c>
      <c r="S323" s="74" t="s">
        <v>3092</v>
      </c>
      <c r="T323" s="168">
        <v>12</v>
      </c>
      <c r="U323" s="75" t="s">
        <v>535</v>
      </c>
      <c r="V323" s="323">
        <v>1066</v>
      </c>
      <c r="W323" s="9"/>
      <c r="X323" s="9"/>
      <c r="Y323" s="9"/>
      <c r="Z323" s="55" t="s">
        <v>3093</v>
      </c>
      <c r="AA323" s="174">
        <v>13716</v>
      </c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9"/>
      <c r="AP323" s="9"/>
      <c r="AQ323" s="9"/>
      <c r="AR323" s="9"/>
      <c r="AS323" s="9"/>
      <c r="AT323" s="9"/>
      <c r="AU323" s="9"/>
      <c r="AV323" s="9"/>
    </row>
    <row r="324" spans="1:48" ht="12.75">
      <c r="A324" s="14">
        <v>322</v>
      </c>
      <c r="B324" s="56" t="s">
        <v>50</v>
      </c>
      <c r="C324" s="56" t="s">
        <v>54</v>
      </c>
      <c r="D324" s="8">
        <v>43430</v>
      </c>
      <c r="E324" s="320">
        <v>3905</v>
      </c>
      <c r="F324" s="177" t="s">
        <v>2859</v>
      </c>
      <c r="G324" s="320"/>
      <c r="H324" s="11">
        <v>237.16</v>
      </c>
      <c r="I324" s="9"/>
      <c r="J324" s="11">
        <v>333</v>
      </c>
      <c r="K324" s="9"/>
      <c r="L324" s="11">
        <v>33440307</v>
      </c>
      <c r="M324" s="11">
        <v>454105</v>
      </c>
      <c r="N324" s="54" t="s">
        <v>3090</v>
      </c>
      <c r="O324" s="320">
        <v>2</v>
      </c>
      <c r="P324" s="311" t="s">
        <v>3094</v>
      </c>
      <c r="Q324" s="320">
        <v>0</v>
      </c>
      <c r="R324" s="54" t="s">
        <v>3095</v>
      </c>
      <c r="S324" s="74" t="s">
        <v>3096</v>
      </c>
      <c r="T324" s="168">
        <v>12</v>
      </c>
      <c r="U324" s="75" t="s">
        <v>2373</v>
      </c>
      <c r="V324" s="323">
        <v>660</v>
      </c>
      <c r="W324" s="9"/>
      <c r="X324" s="9"/>
      <c r="Y324" s="9"/>
      <c r="Z324" s="55" t="s">
        <v>3097</v>
      </c>
      <c r="AA324" s="174">
        <v>40954</v>
      </c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9"/>
      <c r="AP324" s="9"/>
      <c r="AQ324" s="9"/>
      <c r="AR324" s="9"/>
      <c r="AS324" s="9"/>
      <c r="AT324" s="9"/>
      <c r="AU324" s="9"/>
      <c r="AV324" s="9"/>
    </row>
    <row r="325" spans="1:48" ht="12.75">
      <c r="A325" s="14">
        <v>323</v>
      </c>
      <c r="B325" s="56" t="s">
        <v>52</v>
      </c>
      <c r="C325" s="56" t="s">
        <v>634</v>
      </c>
      <c r="D325" s="8">
        <v>43430</v>
      </c>
      <c r="E325" s="320">
        <v>5616</v>
      </c>
      <c r="F325" s="177" t="s">
        <v>1676</v>
      </c>
      <c r="G325" s="56" t="s">
        <v>861</v>
      </c>
      <c r="H325" s="11">
        <v>11.5</v>
      </c>
      <c r="I325" s="9"/>
      <c r="J325" s="11">
        <v>308</v>
      </c>
      <c r="K325" s="9"/>
      <c r="L325" s="11">
        <v>3540923</v>
      </c>
      <c r="M325" s="11">
        <v>40613</v>
      </c>
      <c r="N325" s="54" t="s">
        <v>102</v>
      </c>
      <c r="O325" s="320">
        <v>2</v>
      </c>
      <c r="P325" s="311" t="s">
        <v>636</v>
      </c>
      <c r="Q325" s="320">
        <v>0</v>
      </c>
      <c r="R325" s="54" t="s">
        <v>3098</v>
      </c>
      <c r="S325" s="74" t="s">
        <v>3099</v>
      </c>
      <c r="T325" s="168">
        <v>14</v>
      </c>
      <c r="U325" s="75" t="s">
        <v>1811</v>
      </c>
      <c r="V325" s="323">
        <v>1686</v>
      </c>
      <c r="W325" s="9"/>
      <c r="X325" s="9"/>
      <c r="Y325" s="9"/>
      <c r="Z325" s="55" t="s">
        <v>3100</v>
      </c>
      <c r="AA325" s="55" t="s">
        <v>3101</v>
      </c>
      <c r="AB325" s="79" t="s">
        <v>103</v>
      </c>
      <c r="AC325" s="23">
        <v>23649</v>
      </c>
      <c r="AD325" s="79" t="s">
        <v>3102</v>
      </c>
      <c r="AE325" s="23">
        <v>36748</v>
      </c>
      <c r="AF325" s="17"/>
      <c r="AG325" s="17"/>
      <c r="AH325" s="17"/>
      <c r="AI325" s="17"/>
      <c r="AJ325" s="17"/>
      <c r="AK325" s="17"/>
      <c r="AL325" s="17"/>
      <c r="AM325" s="17"/>
      <c r="AN325" s="17"/>
      <c r="AO325" s="9"/>
      <c r="AP325" s="9"/>
      <c r="AQ325" s="9"/>
      <c r="AR325" s="9"/>
      <c r="AS325" s="9"/>
      <c r="AT325" s="9"/>
      <c r="AU325" s="9"/>
      <c r="AV325" s="9"/>
    </row>
    <row r="326" spans="1:48" ht="12.75">
      <c r="A326" s="14">
        <v>324</v>
      </c>
      <c r="B326" s="56" t="s">
        <v>50</v>
      </c>
      <c r="C326" s="56" t="s">
        <v>54</v>
      </c>
      <c r="D326" s="8">
        <v>43430</v>
      </c>
      <c r="E326" s="320">
        <v>5653</v>
      </c>
      <c r="F326" s="177" t="s">
        <v>1343</v>
      </c>
      <c r="G326" s="320"/>
      <c r="H326" s="11">
        <v>107.28</v>
      </c>
      <c r="I326" s="9"/>
      <c r="J326" s="11">
        <v>402.5</v>
      </c>
      <c r="K326" s="9"/>
      <c r="L326" s="11">
        <v>28391736</v>
      </c>
      <c r="M326" s="11">
        <v>381976</v>
      </c>
      <c r="N326" s="54" t="s">
        <v>102</v>
      </c>
      <c r="O326" s="320">
        <v>2</v>
      </c>
      <c r="P326" s="311" t="s">
        <v>636</v>
      </c>
      <c r="Q326" s="320">
        <v>0</v>
      </c>
      <c r="R326" s="54" t="s">
        <v>3103</v>
      </c>
      <c r="S326" s="74" t="s">
        <v>3104</v>
      </c>
      <c r="T326" s="168">
        <v>20</v>
      </c>
      <c r="U326" s="75" t="s">
        <v>347</v>
      </c>
      <c r="V326" s="55" t="s">
        <v>3105</v>
      </c>
      <c r="W326" s="9"/>
      <c r="X326" s="9"/>
      <c r="Y326" s="9"/>
      <c r="Z326" s="55" t="s">
        <v>3106</v>
      </c>
      <c r="AA326" s="174">
        <v>22686</v>
      </c>
      <c r="AB326" s="79" t="s">
        <v>3107</v>
      </c>
      <c r="AC326" s="23">
        <v>30077</v>
      </c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9"/>
      <c r="AP326" s="9"/>
      <c r="AQ326" s="9"/>
      <c r="AR326" s="9"/>
      <c r="AS326" s="9"/>
      <c r="AT326" s="9"/>
      <c r="AU326" s="9"/>
      <c r="AV326" s="9"/>
    </row>
    <row r="327" spans="1:48" ht="12.75">
      <c r="A327" s="14">
        <v>325</v>
      </c>
      <c r="B327" s="56" t="s">
        <v>23</v>
      </c>
      <c r="C327" s="56" t="s">
        <v>240</v>
      </c>
      <c r="D327" s="8">
        <v>43430</v>
      </c>
      <c r="E327" s="320">
        <v>6168</v>
      </c>
      <c r="F327" s="177" t="s">
        <v>209</v>
      </c>
      <c r="G327" s="320"/>
      <c r="H327" s="11">
        <v>47.36</v>
      </c>
      <c r="I327" s="9"/>
      <c r="J327" s="11">
        <v>200</v>
      </c>
      <c r="K327" s="9"/>
      <c r="L327" s="11">
        <v>7385261</v>
      </c>
      <c r="M327" s="11">
        <v>110778</v>
      </c>
      <c r="N327" s="54" t="s">
        <v>102</v>
      </c>
      <c r="O327" s="320">
        <v>1</v>
      </c>
      <c r="P327" s="311" t="s">
        <v>636</v>
      </c>
      <c r="Q327" s="320">
        <v>0</v>
      </c>
      <c r="R327" s="54" t="s">
        <v>3108</v>
      </c>
      <c r="S327" s="74" t="s">
        <v>3109</v>
      </c>
      <c r="T327" s="168">
        <v>23</v>
      </c>
      <c r="U327" s="75" t="s">
        <v>3110</v>
      </c>
      <c r="V327" s="323">
        <v>5159</v>
      </c>
      <c r="W327" s="9"/>
      <c r="X327" s="9"/>
      <c r="Y327" s="9"/>
      <c r="Z327" s="55" t="s">
        <v>106</v>
      </c>
      <c r="AA327" s="174">
        <v>25331</v>
      </c>
      <c r="AB327" s="79" t="s">
        <v>103</v>
      </c>
      <c r="AC327" s="23">
        <v>27509</v>
      </c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9"/>
      <c r="AP327" s="9"/>
      <c r="AQ327" s="9"/>
      <c r="AR327" s="9"/>
      <c r="AS327" s="9"/>
      <c r="AT327" s="9"/>
      <c r="AU327" s="9"/>
      <c r="AV327" s="9"/>
    </row>
    <row r="328" spans="1:48" ht="12.75">
      <c r="A328" s="14">
        <v>326</v>
      </c>
      <c r="B328" s="56" t="s">
        <v>52</v>
      </c>
      <c r="C328" s="56" t="s">
        <v>634</v>
      </c>
      <c r="D328" s="8">
        <v>43431</v>
      </c>
      <c r="E328" s="320">
        <v>5722</v>
      </c>
      <c r="F328" s="177" t="s">
        <v>213</v>
      </c>
      <c r="G328" s="320"/>
      <c r="H328" s="11">
        <v>15.72</v>
      </c>
      <c r="I328" s="9"/>
      <c r="J328" s="11">
        <v>450</v>
      </c>
      <c r="K328" s="9"/>
      <c r="L328" s="11">
        <v>22525904</v>
      </c>
      <c r="M328" s="11">
        <v>320335</v>
      </c>
      <c r="N328" s="54" t="s">
        <v>1439</v>
      </c>
      <c r="O328" s="320">
        <v>2</v>
      </c>
      <c r="P328" s="311" t="s">
        <v>636</v>
      </c>
      <c r="Q328" s="320">
        <v>0</v>
      </c>
      <c r="R328" s="54" t="s">
        <v>3111</v>
      </c>
      <c r="S328" s="74" t="s">
        <v>3112</v>
      </c>
      <c r="T328" s="168">
        <v>15</v>
      </c>
      <c r="U328" s="75" t="s">
        <v>3113</v>
      </c>
      <c r="V328" s="323">
        <v>2076</v>
      </c>
      <c r="W328" s="9"/>
      <c r="X328" s="9"/>
      <c r="Y328" s="9"/>
      <c r="Z328" s="55" t="s">
        <v>3114</v>
      </c>
      <c r="AA328" s="323">
        <v>2001</v>
      </c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9"/>
      <c r="AP328" s="9"/>
      <c r="AQ328" s="9"/>
      <c r="AR328" s="9"/>
      <c r="AS328" s="9"/>
      <c r="AT328" s="9"/>
      <c r="AU328" s="9"/>
      <c r="AV328" s="9"/>
    </row>
    <row r="329" spans="1:48" ht="12.75">
      <c r="A329" s="14">
        <v>327</v>
      </c>
      <c r="B329" s="56" t="s">
        <v>107</v>
      </c>
      <c r="C329" s="56" t="s">
        <v>43</v>
      </c>
      <c r="D329" s="8">
        <v>43431</v>
      </c>
      <c r="E329" s="320">
        <v>2264</v>
      </c>
      <c r="F329" s="177" t="s">
        <v>3115</v>
      </c>
      <c r="G329" s="56" t="s">
        <v>111</v>
      </c>
      <c r="H329" s="11">
        <v>10920.76</v>
      </c>
      <c r="I329" s="9"/>
      <c r="J329" s="11">
        <v>3151.72</v>
      </c>
      <c r="K329" s="9"/>
      <c r="L329" s="11">
        <v>140771098</v>
      </c>
      <c r="M329" s="11">
        <v>751320</v>
      </c>
      <c r="N329" s="54" t="s">
        <v>2401</v>
      </c>
      <c r="O329" s="320">
        <v>5</v>
      </c>
      <c r="P329" s="311" t="s">
        <v>3116</v>
      </c>
      <c r="Q329" s="320">
        <v>0</v>
      </c>
      <c r="R329" s="54" t="s">
        <v>3117</v>
      </c>
      <c r="S329" s="74" t="s">
        <v>879</v>
      </c>
      <c r="T329" s="168">
        <v>1</v>
      </c>
      <c r="U329" s="75" t="s">
        <v>539</v>
      </c>
      <c r="V329" s="323">
        <v>1644</v>
      </c>
      <c r="W329" s="9"/>
      <c r="X329" s="9"/>
      <c r="Y329" s="9"/>
      <c r="Z329" s="55" t="s">
        <v>3118</v>
      </c>
      <c r="AA329" s="174">
        <v>42885</v>
      </c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9"/>
      <c r="AP329" s="9"/>
      <c r="AQ329" s="9"/>
      <c r="AR329" s="9"/>
      <c r="AS329" s="9"/>
      <c r="AT329" s="9"/>
      <c r="AU329" s="9"/>
      <c r="AV329" s="9"/>
    </row>
    <row r="330" spans="1:48" ht="12.75">
      <c r="A330" s="14">
        <v>328</v>
      </c>
      <c r="B330" s="56" t="s">
        <v>107</v>
      </c>
      <c r="C330" s="56" t="s">
        <v>43</v>
      </c>
      <c r="D330" s="8">
        <v>43432</v>
      </c>
      <c r="E330" s="320">
        <v>5835</v>
      </c>
      <c r="F330" s="177" t="s">
        <v>1769</v>
      </c>
      <c r="G330" s="56" t="s">
        <v>111</v>
      </c>
      <c r="H330" s="11">
        <v>30850.21</v>
      </c>
      <c r="I330" s="9"/>
      <c r="J330" s="11">
        <v>6845.27</v>
      </c>
      <c r="K330" s="9"/>
      <c r="L330" s="11">
        <v>110467966</v>
      </c>
      <c r="M330" s="11">
        <v>746279</v>
      </c>
      <c r="N330" s="54" t="s">
        <v>1412</v>
      </c>
      <c r="O330" s="320">
        <v>25</v>
      </c>
      <c r="P330" s="311" t="s">
        <v>3119</v>
      </c>
      <c r="Q330" s="320">
        <v>0</v>
      </c>
      <c r="R330" s="54" t="s">
        <v>179</v>
      </c>
      <c r="S330" s="74" t="s">
        <v>1340</v>
      </c>
      <c r="T330" s="168">
        <v>19</v>
      </c>
      <c r="U330" s="75" t="s">
        <v>612</v>
      </c>
      <c r="V330" s="323">
        <v>927</v>
      </c>
      <c r="W330" s="9"/>
      <c r="X330" s="9"/>
      <c r="Y330" s="9"/>
      <c r="Z330" s="55" t="s">
        <v>3120</v>
      </c>
      <c r="AA330" s="174">
        <v>42347</v>
      </c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9"/>
      <c r="AP330" s="9"/>
      <c r="AQ330" s="9"/>
      <c r="AR330" s="9"/>
      <c r="AS330" s="9"/>
      <c r="AT330" s="9"/>
      <c r="AU330" s="9"/>
      <c r="AV330" s="9"/>
    </row>
    <row r="331" spans="1:48" ht="12.75">
      <c r="A331" s="14">
        <v>329</v>
      </c>
      <c r="B331" s="56" t="s">
        <v>107</v>
      </c>
      <c r="C331" s="56" t="s">
        <v>43</v>
      </c>
      <c r="D331" s="8">
        <v>43433</v>
      </c>
      <c r="E331" s="320">
        <v>43</v>
      </c>
      <c r="F331" s="177" t="s">
        <v>357</v>
      </c>
      <c r="G331" s="56" t="s">
        <v>111</v>
      </c>
      <c r="H331" s="11">
        <v>4246.42</v>
      </c>
      <c r="I331" s="9"/>
      <c r="J331" s="11">
        <v>1196.03</v>
      </c>
      <c r="K331" s="9"/>
      <c r="L331" s="11">
        <v>56287102</v>
      </c>
      <c r="M331" s="11">
        <v>358247</v>
      </c>
      <c r="N331" s="54" t="s">
        <v>102</v>
      </c>
      <c r="O331" s="320">
        <v>5</v>
      </c>
      <c r="P331" s="311" t="s">
        <v>2729</v>
      </c>
      <c r="Q331" s="320">
        <v>0</v>
      </c>
      <c r="R331" s="54" t="s">
        <v>819</v>
      </c>
      <c r="S331" s="74" t="s">
        <v>3122</v>
      </c>
      <c r="T331" s="168">
        <v>7</v>
      </c>
      <c r="U331" s="75" t="s">
        <v>710</v>
      </c>
      <c r="V331" s="323">
        <v>303</v>
      </c>
      <c r="W331" s="9"/>
      <c r="X331" s="9"/>
      <c r="Y331" s="9"/>
      <c r="Z331" s="55" t="s">
        <v>3121</v>
      </c>
      <c r="AA331" s="174">
        <v>42580</v>
      </c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9"/>
      <c r="AP331" s="9"/>
      <c r="AQ331" s="9"/>
      <c r="AR331" s="9"/>
      <c r="AS331" s="9"/>
      <c r="AT331" s="9"/>
      <c r="AU331" s="9"/>
      <c r="AV331" s="9"/>
    </row>
    <row r="332" spans="1:48" ht="12.75">
      <c r="A332" s="14">
        <v>330</v>
      </c>
      <c r="B332" s="56" t="s">
        <v>107</v>
      </c>
      <c r="C332" s="56" t="s">
        <v>43</v>
      </c>
      <c r="D332" s="8">
        <v>43433</v>
      </c>
      <c r="E332" s="320">
        <v>562</v>
      </c>
      <c r="F332" s="177" t="s">
        <v>2273</v>
      </c>
      <c r="G332" s="56" t="s">
        <v>111</v>
      </c>
      <c r="H332" s="11">
        <v>4954.69</v>
      </c>
      <c r="I332" s="9"/>
      <c r="J332" s="11">
        <v>1786</v>
      </c>
      <c r="K332" s="9"/>
      <c r="L332" s="11">
        <v>4248280</v>
      </c>
      <c r="M332" s="11">
        <v>29738</v>
      </c>
      <c r="N332" s="54" t="s">
        <v>102</v>
      </c>
      <c r="O332" s="320">
        <v>5</v>
      </c>
      <c r="P332" s="311" t="s">
        <v>2274</v>
      </c>
      <c r="Q332" s="320">
        <v>0</v>
      </c>
      <c r="R332" s="54" t="s">
        <v>886</v>
      </c>
      <c r="S332" s="74" t="s">
        <v>3122</v>
      </c>
      <c r="T332" s="168">
        <v>5</v>
      </c>
      <c r="U332" s="75" t="s">
        <v>1625</v>
      </c>
      <c r="V332" s="55" t="s">
        <v>2276</v>
      </c>
      <c r="W332" s="9"/>
      <c r="X332" s="9"/>
      <c r="Y332" s="9"/>
      <c r="Z332" s="55" t="s">
        <v>3123</v>
      </c>
      <c r="AA332" s="174">
        <v>43306</v>
      </c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9"/>
      <c r="AP332" s="9"/>
      <c r="AQ332" s="9"/>
      <c r="AR332" s="9"/>
      <c r="AS332" s="9"/>
      <c r="AT332" s="9"/>
      <c r="AU332" s="9"/>
      <c r="AV332" s="9"/>
    </row>
    <row r="333" spans="1:48" ht="12.75">
      <c r="A333" s="14">
        <v>331</v>
      </c>
      <c r="B333" s="56" t="s">
        <v>50</v>
      </c>
      <c r="C333" s="56" t="s">
        <v>54</v>
      </c>
      <c r="D333" s="8">
        <v>43433</v>
      </c>
      <c r="E333" s="320">
        <v>6133</v>
      </c>
      <c r="F333" s="177" t="s">
        <v>233</v>
      </c>
      <c r="G333" s="320"/>
      <c r="H333" s="11">
        <v>199.55</v>
      </c>
      <c r="I333" s="9"/>
      <c r="J333" s="11">
        <v>281</v>
      </c>
      <c r="K333" s="9"/>
      <c r="L333" s="11">
        <v>10113405</v>
      </c>
      <c r="M333" s="11">
        <v>151701</v>
      </c>
      <c r="N333" s="54" t="s">
        <v>102</v>
      </c>
      <c r="O333" s="320">
        <v>2</v>
      </c>
      <c r="P333" s="311" t="s">
        <v>636</v>
      </c>
      <c r="Q333" s="320">
        <v>0</v>
      </c>
      <c r="R333" s="54" t="s">
        <v>3124</v>
      </c>
      <c r="S333" s="74" t="s">
        <v>3125</v>
      </c>
      <c r="T333" s="168">
        <v>29</v>
      </c>
      <c r="U333" s="75" t="s">
        <v>574</v>
      </c>
      <c r="V333" s="55" t="s">
        <v>3126</v>
      </c>
      <c r="W333" s="9"/>
      <c r="X333" s="9"/>
      <c r="Y333" s="9"/>
      <c r="Z333" s="55" t="s">
        <v>3127</v>
      </c>
      <c r="AA333" s="174">
        <v>18968</v>
      </c>
      <c r="AB333" s="79" t="s">
        <v>103</v>
      </c>
      <c r="AC333" s="23">
        <v>19941</v>
      </c>
      <c r="AD333" s="79" t="s">
        <v>3128</v>
      </c>
      <c r="AE333" s="23">
        <v>32141</v>
      </c>
      <c r="AF333" s="17"/>
      <c r="AG333" s="17"/>
      <c r="AH333" s="17"/>
      <c r="AI333" s="17"/>
      <c r="AJ333" s="17"/>
      <c r="AK333" s="17"/>
      <c r="AL333" s="17"/>
      <c r="AM333" s="17"/>
      <c r="AN333" s="17"/>
      <c r="AO333" s="9"/>
      <c r="AP333" s="9"/>
      <c r="AQ333" s="9"/>
      <c r="AR333" s="9"/>
      <c r="AS333" s="9"/>
      <c r="AT333" s="9"/>
      <c r="AU333" s="9"/>
      <c r="AV333" s="9"/>
    </row>
    <row r="334" spans="1:48" ht="12.75">
      <c r="A334" s="14">
        <v>332</v>
      </c>
      <c r="B334" s="56" t="s">
        <v>52</v>
      </c>
      <c r="C334" s="56" t="s">
        <v>634</v>
      </c>
      <c r="D334" s="8">
        <v>43438</v>
      </c>
      <c r="E334" s="320">
        <v>6648</v>
      </c>
      <c r="F334" s="177" t="s">
        <v>3184</v>
      </c>
      <c r="G334" s="320"/>
      <c r="H334" s="11">
        <v>77.51</v>
      </c>
      <c r="I334" s="9"/>
      <c r="J334" s="11">
        <v>204.6</v>
      </c>
      <c r="K334" s="9"/>
      <c r="L334" s="11">
        <v>11307250</v>
      </c>
      <c r="M334" s="11">
        <v>83804</v>
      </c>
      <c r="N334" s="54" t="s">
        <v>102</v>
      </c>
      <c r="O334" s="320">
        <v>2</v>
      </c>
      <c r="P334" s="311" t="s">
        <v>636</v>
      </c>
      <c r="Q334" s="320">
        <v>0</v>
      </c>
      <c r="R334" s="54" t="s">
        <v>3185</v>
      </c>
      <c r="S334" s="74" t="s">
        <v>894</v>
      </c>
      <c r="T334" s="168">
        <v>27</v>
      </c>
      <c r="U334" s="75" t="s">
        <v>3186</v>
      </c>
      <c r="V334" s="323">
        <v>1981</v>
      </c>
      <c r="W334" s="9"/>
      <c r="X334" s="9"/>
      <c r="Y334" s="9"/>
      <c r="Z334" s="55" t="s">
        <v>3187</v>
      </c>
      <c r="AA334" s="174">
        <v>37304</v>
      </c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9"/>
      <c r="AP334" s="9"/>
      <c r="AQ334" s="9"/>
      <c r="AR334" s="9"/>
      <c r="AS334" s="9"/>
      <c r="AT334" s="9"/>
      <c r="AU334" s="9"/>
      <c r="AV334" s="9"/>
    </row>
    <row r="335" spans="1:48" ht="12.75">
      <c r="A335" s="14">
        <v>333</v>
      </c>
      <c r="B335" s="56" t="s">
        <v>50</v>
      </c>
      <c r="C335" s="56" t="s">
        <v>43</v>
      </c>
      <c r="D335" s="8">
        <v>43438</v>
      </c>
      <c r="E335" s="320">
        <v>5123</v>
      </c>
      <c r="F335" s="177" t="s">
        <v>3188</v>
      </c>
      <c r="G335" s="320"/>
      <c r="H335" s="11">
        <v>2213.56</v>
      </c>
      <c r="I335" s="9"/>
      <c r="J335" s="11">
        <v>13206.39</v>
      </c>
      <c r="K335" s="9"/>
      <c r="L335" s="11">
        <v>430906114</v>
      </c>
      <c r="M335" s="11">
        <v>4807332</v>
      </c>
      <c r="N335" s="54" t="s">
        <v>2130</v>
      </c>
      <c r="O335" s="320">
        <v>3</v>
      </c>
      <c r="P335" s="311" t="s">
        <v>677</v>
      </c>
      <c r="Q335" s="320">
        <v>0</v>
      </c>
      <c r="R335" s="54" t="s">
        <v>370</v>
      </c>
      <c r="S335" s="74" t="s">
        <v>3189</v>
      </c>
      <c r="T335" s="168">
        <v>14</v>
      </c>
      <c r="U335" s="75" t="s">
        <v>535</v>
      </c>
      <c r="V335" s="323">
        <v>2206</v>
      </c>
      <c r="W335" s="9"/>
      <c r="X335" s="9"/>
      <c r="Y335" s="9"/>
      <c r="Z335" s="323"/>
      <c r="AA335" s="323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9"/>
      <c r="AP335" s="9"/>
      <c r="AQ335" s="9"/>
      <c r="AR335" s="9"/>
      <c r="AS335" s="9"/>
      <c r="AT335" s="9"/>
      <c r="AU335" s="9"/>
      <c r="AV335" s="9"/>
    </row>
    <row r="336" spans="1:48" ht="12.75">
      <c r="A336" s="14">
        <v>334</v>
      </c>
      <c r="B336" s="56" t="s">
        <v>50</v>
      </c>
      <c r="C336" s="56" t="s">
        <v>43</v>
      </c>
      <c r="D336" s="8">
        <v>43440</v>
      </c>
      <c r="E336" s="320">
        <v>538</v>
      </c>
      <c r="F336" s="177" t="s">
        <v>3190</v>
      </c>
      <c r="G336" s="56" t="s">
        <v>111</v>
      </c>
      <c r="H336" s="11">
        <v>9061.54</v>
      </c>
      <c r="I336" s="9"/>
      <c r="J336" s="11">
        <v>1801.05</v>
      </c>
      <c r="K336" s="9"/>
      <c r="L336" s="11">
        <v>2227362406</v>
      </c>
      <c r="M336" s="11">
        <v>23387305</v>
      </c>
      <c r="N336" s="54" t="s">
        <v>102</v>
      </c>
      <c r="O336" s="320">
        <v>10</v>
      </c>
      <c r="P336" s="311" t="s">
        <v>3191</v>
      </c>
      <c r="Q336" s="320">
        <v>0</v>
      </c>
      <c r="R336" s="54" t="s">
        <v>1390</v>
      </c>
      <c r="S336" s="74" t="s">
        <v>1391</v>
      </c>
      <c r="T336" s="168">
        <v>7</v>
      </c>
      <c r="U336" s="75" t="s">
        <v>3192</v>
      </c>
      <c r="V336" s="55" t="s">
        <v>3193</v>
      </c>
      <c r="W336" s="9"/>
      <c r="X336" s="9"/>
      <c r="Y336" s="9"/>
      <c r="Z336" s="323"/>
      <c r="AA336" s="323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9"/>
      <c r="AP336" s="9"/>
      <c r="AQ336" s="9"/>
      <c r="AR336" s="9"/>
      <c r="AS336" s="9"/>
      <c r="AT336" s="9"/>
      <c r="AU336" s="9"/>
      <c r="AV336" s="9"/>
    </row>
    <row r="337" spans="1:48" ht="12.75">
      <c r="A337" s="14">
        <v>335</v>
      </c>
      <c r="B337" s="56" t="s">
        <v>107</v>
      </c>
      <c r="C337" s="56" t="s">
        <v>43</v>
      </c>
      <c r="D337" s="8">
        <v>43440</v>
      </c>
      <c r="E337" s="320">
        <v>850</v>
      </c>
      <c r="F337" s="177" t="s">
        <v>3194</v>
      </c>
      <c r="G337" s="320"/>
      <c r="H337" s="11">
        <v>8053.7</v>
      </c>
      <c r="I337" s="9"/>
      <c r="J337" s="11">
        <v>2232.01</v>
      </c>
      <c r="K337" s="9"/>
      <c r="L337" s="11">
        <v>53525856</v>
      </c>
      <c r="M337" s="11">
        <v>480972</v>
      </c>
      <c r="N337" s="54" t="s">
        <v>102</v>
      </c>
      <c r="O337" s="320">
        <v>5</v>
      </c>
      <c r="P337" s="311" t="s">
        <v>3195</v>
      </c>
      <c r="Q337" s="320">
        <v>0</v>
      </c>
      <c r="R337" s="54" t="s">
        <v>3196</v>
      </c>
      <c r="S337" s="74" t="s">
        <v>3197</v>
      </c>
      <c r="T337" s="168">
        <v>4</v>
      </c>
      <c r="U337" s="75" t="s">
        <v>1224</v>
      </c>
      <c r="V337" s="55" t="s">
        <v>3198</v>
      </c>
      <c r="W337" s="9"/>
      <c r="X337" s="9"/>
      <c r="Y337" s="9"/>
      <c r="Z337" s="55" t="s">
        <v>3199</v>
      </c>
      <c r="AA337" s="174">
        <v>42734</v>
      </c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9"/>
      <c r="AP337" s="9"/>
      <c r="AQ337" s="9"/>
      <c r="AR337" s="9"/>
      <c r="AS337" s="9"/>
      <c r="AT337" s="9"/>
      <c r="AU337" s="9"/>
      <c r="AV337" s="9"/>
    </row>
    <row r="338" spans="1:48" ht="12.75">
      <c r="A338" s="14">
        <v>336</v>
      </c>
      <c r="B338" s="56" t="s">
        <v>107</v>
      </c>
      <c r="C338" s="56" t="s">
        <v>43</v>
      </c>
      <c r="D338" s="8">
        <v>43440</v>
      </c>
      <c r="E338" s="320">
        <v>2</v>
      </c>
      <c r="F338" s="177" t="s">
        <v>1343</v>
      </c>
      <c r="G338" s="56" t="s">
        <v>111</v>
      </c>
      <c r="H338" s="11">
        <v>41934.55</v>
      </c>
      <c r="I338" s="9"/>
      <c r="J338" s="11">
        <v>3755.6</v>
      </c>
      <c r="K338" s="9"/>
      <c r="L338" s="11">
        <v>684403</v>
      </c>
      <c r="M338" s="11">
        <v>479082</v>
      </c>
      <c r="N338" s="54" t="s">
        <v>1412</v>
      </c>
      <c r="O338" s="320">
        <v>28</v>
      </c>
      <c r="P338" s="311" t="s">
        <v>3200</v>
      </c>
      <c r="Q338" s="320">
        <v>0</v>
      </c>
      <c r="R338" s="54" t="s">
        <v>3201</v>
      </c>
      <c r="S338" s="74" t="s">
        <v>1391</v>
      </c>
      <c r="T338" s="168">
        <v>11</v>
      </c>
      <c r="U338" s="75" t="s">
        <v>3202</v>
      </c>
      <c r="V338" s="55" t="s">
        <v>3203</v>
      </c>
      <c r="W338" s="9"/>
      <c r="X338" s="9"/>
      <c r="Y338" s="9"/>
      <c r="Z338" s="55" t="s">
        <v>3204</v>
      </c>
      <c r="AA338" s="174">
        <v>42935</v>
      </c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9"/>
      <c r="AP338" s="9"/>
      <c r="AQ338" s="9"/>
      <c r="AR338" s="9"/>
      <c r="AS338" s="9"/>
      <c r="AT338" s="9"/>
      <c r="AU338" s="9"/>
      <c r="AV338" s="9"/>
    </row>
    <row r="339" spans="1:48" ht="12.75">
      <c r="A339" s="14">
        <v>337</v>
      </c>
      <c r="B339" s="56" t="s">
        <v>52</v>
      </c>
      <c r="C339" s="56" t="s">
        <v>44</v>
      </c>
      <c r="D339" s="8">
        <v>43441</v>
      </c>
      <c r="E339" s="320">
        <v>946</v>
      </c>
      <c r="F339" s="177" t="s">
        <v>3205</v>
      </c>
      <c r="G339" s="320"/>
      <c r="H339" s="11">
        <v>0</v>
      </c>
      <c r="I339" s="9"/>
      <c r="J339" s="11">
        <v>330</v>
      </c>
      <c r="K339" s="9"/>
      <c r="L339" s="11">
        <v>13138000</v>
      </c>
      <c r="M339" s="11">
        <v>131380</v>
      </c>
      <c r="N339" s="54" t="s">
        <v>745</v>
      </c>
      <c r="O339" s="320">
        <v>1</v>
      </c>
      <c r="P339" s="311" t="s">
        <v>1540</v>
      </c>
      <c r="Q339" s="320">
        <v>0</v>
      </c>
      <c r="R339" s="54" t="s">
        <v>3206</v>
      </c>
      <c r="S339" s="74" t="s">
        <v>3207</v>
      </c>
      <c r="T339" s="168">
        <v>11</v>
      </c>
      <c r="U339" s="75" t="s">
        <v>234</v>
      </c>
      <c r="V339" s="323">
        <v>1601</v>
      </c>
      <c r="W339" s="9"/>
      <c r="X339" s="9"/>
      <c r="Y339" s="9"/>
      <c r="Z339" s="55" t="s">
        <v>3208</v>
      </c>
      <c r="AA339" s="174">
        <v>15923</v>
      </c>
      <c r="AB339" s="79" t="s">
        <v>3209</v>
      </c>
      <c r="AC339" s="23">
        <v>34666</v>
      </c>
      <c r="AD339" s="79" t="s">
        <v>993</v>
      </c>
      <c r="AE339" s="23">
        <v>35580</v>
      </c>
      <c r="AF339" s="17"/>
      <c r="AG339" s="17"/>
      <c r="AH339" s="17"/>
      <c r="AI339" s="17"/>
      <c r="AJ339" s="17"/>
      <c r="AK339" s="17"/>
      <c r="AL339" s="17"/>
      <c r="AM339" s="17"/>
      <c r="AN339" s="17"/>
      <c r="AO339" s="9"/>
      <c r="AP339" s="9"/>
      <c r="AQ339" s="9"/>
      <c r="AR339" s="9"/>
      <c r="AS339" s="9"/>
      <c r="AT339" s="9"/>
      <c r="AU339" s="9"/>
      <c r="AV339" s="9"/>
    </row>
    <row r="340" spans="1:48" ht="12.75">
      <c r="A340" s="14">
        <v>338</v>
      </c>
      <c r="B340" s="56" t="s">
        <v>52</v>
      </c>
      <c r="C340" s="56" t="s">
        <v>44</v>
      </c>
      <c r="D340" s="8">
        <v>43441</v>
      </c>
      <c r="E340" s="320">
        <v>5435</v>
      </c>
      <c r="F340" s="177" t="s">
        <v>1333</v>
      </c>
      <c r="G340" s="320"/>
      <c r="H340" s="11">
        <v>18.77</v>
      </c>
      <c r="I340" s="9"/>
      <c r="J340" s="11">
        <v>792.88</v>
      </c>
      <c r="K340" s="9"/>
      <c r="L340" s="11">
        <v>16960196</v>
      </c>
      <c r="M340" s="11">
        <v>192651</v>
      </c>
      <c r="N340" s="54" t="s">
        <v>3210</v>
      </c>
      <c r="O340" s="320">
        <v>2</v>
      </c>
      <c r="P340" s="311" t="s">
        <v>677</v>
      </c>
      <c r="Q340" s="320">
        <v>0</v>
      </c>
      <c r="R340" s="54" t="s">
        <v>3211</v>
      </c>
      <c r="S340" s="74" t="s">
        <v>3212</v>
      </c>
      <c r="T340" s="168">
        <v>16</v>
      </c>
      <c r="U340" s="75" t="s">
        <v>574</v>
      </c>
      <c r="V340" s="323">
        <v>336</v>
      </c>
      <c r="W340" s="9"/>
      <c r="X340" s="9"/>
      <c r="Y340" s="9"/>
      <c r="Z340" s="55" t="s">
        <v>3213</v>
      </c>
      <c r="AA340" s="174">
        <v>36944</v>
      </c>
      <c r="AB340" s="79" t="s">
        <v>3214</v>
      </c>
      <c r="AC340" s="23">
        <v>38140</v>
      </c>
      <c r="AD340" s="79" t="s">
        <v>3216</v>
      </c>
      <c r="AE340" s="23">
        <v>38481</v>
      </c>
      <c r="AF340" s="79" t="s">
        <v>3215</v>
      </c>
      <c r="AG340" s="23">
        <v>39120</v>
      </c>
      <c r="AH340" s="79" t="s">
        <v>3217</v>
      </c>
      <c r="AI340" s="23">
        <v>41179</v>
      </c>
      <c r="AJ340" s="79" t="s">
        <v>3218</v>
      </c>
      <c r="AK340" s="23">
        <v>41256</v>
      </c>
      <c r="AL340" s="17"/>
      <c r="AM340" s="17"/>
      <c r="AN340" s="17"/>
      <c r="AO340" s="9"/>
      <c r="AP340" s="9"/>
      <c r="AQ340" s="9"/>
      <c r="AR340" s="9"/>
      <c r="AS340" s="9"/>
      <c r="AT340" s="9"/>
      <c r="AU340" s="9"/>
      <c r="AV340" s="9"/>
    </row>
    <row r="341" spans="1:48" ht="12.75">
      <c r="A341" s="14">
        <v>339</v>
      </c>
      <c r="B341" s="56" t="s">
        <v>50</v>
      </c>
      <c r="C341" s="56" t="s">
        <v>43</v>
      </c>
      <c r="D341" s="8">
        <v>43441</v>
      </c>
      <c r="E341" s="320">
        <v>5150</v>
      </c>
      <c r="F341" s="177" t="s">
        <v>3219</v>
      </c>
      <c r="G341" s="56" t="s">
        <v>111</v>
      </c>
      <c r="H341" s="11">
        <v>14094.69</v>
      </c>
      <c r="I341" s="9"/>
      <c r="J341" s="11">
        <v>4214</v>
      </c>
      <c r="K341" s="9"/>
      <c r="L341" s="11">
        <v>3521539801</v>
      </c>
      <c r="M341" s="11">
        <v>36422223</v>
      </c>
      <c r="N341" s="54" t="s">
        <v>102</v>
      </c>
      <c r="O341" s="320">
        <v>5</v>
      </c>
      <c r="P341" s="311" t="s">
        <v>3220</v>
      </c>
      <c r="Q341" s="320">
        <v>0</v>
      </c>
      <c r="R341" s="54" t="s">
        <v>1922</v>
      </c>
      <c r="S341" s="74" t="s">
        <v>3221</v>
      </c>
      <c r="T341" s="168">
        <v>18</v>
      </c>
      <c r="U341" s="75" t="s">
        <v>3222</v>
      </c>
      <c r="V341" s="55" t="s">
        <v>3223</v>
      </c>
      <c r="W341" s="9"/>
      <c r="X341" s="9"/>
      <c r="Y341" s="9"/>
      <c r="Z341" s="323"/>
      <c r="AA341" s="323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9"/>
      <c r="AP341" s="9"/>
      <c r="AQ341" s="9"/>
      <c r="AR341" s="9"/>
      <c r="AS341" s="9"/>
      <c r="AT341" s="9"/>
      <c r="AU341" s="9"/>
      <c r="AV341" s="9"/>
    </row>
    <row r="342" spans="1:48" ht="12.75">
      <c r="A342" s="14">
        <v>340</v>
      </c>
      <c r="B342" s="56" t="s">
        <v>52</v>
      </c>
      <c r="C342" s="56" t="s">
        <v>44</v>
      </c>
      <c r="D342" s="8">
        <v>43447</v>
      </c>
      <c r="E342" s="320">
        <v>6139</v>
      </c>
      <c r="F342" s="177" t="s">
        <v>1223</v>
      </c>
      <c r="G342" s="320"/>
      <c r="H342" s="11">
        <v>0</v>
      </c>
      <c r="I342" s="9"/>
      <c r="J342" s="11">
        <v>0</v>
      </c>
      <c r="K342" s="9"/>
      <c r="L342" s="11">
        <v>37500000</v>
      </c>
      <c r="M342" s="11">
        <v>375000</v>
      </c>
      <c r="N342" s="54" t="s">
        <v>3224</v>
      </c>
      <c r="O342" s="320">
        <v>0</v>
      </c>
      <c r="P342" s="311" t="s">
        <v>3225</v>
      </c>
      <c r="Q342" s="320">
        <v>0</v>
      </c>
      <c r="R342" s="54" t="s">
        <v>2742</v>
      </c>
      <c r="S342" s="74" t="s">
        <v>3226</v>
      </c>
      <c r="T342" s="168">
        <v>28</v>
      </c>
      <c r="U342" s="75" t="s">
        <v>612</v>
      </c>
      <c r="V342" s="323">
        <v>1242</v>
      </c>
      <c r="W342" s="9"/>
      <c r="X342" s="9"/>
      <c r="Y342" s="9"/>
      <c r="Z342" s="323"/>
      <c r="AA342" s="323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9"/>
      <c r="AP342" s="9"/>
      <c r="AQ342" s="9"/>
      <c r="AR342" s="9"/>
      <c r="AS342" s="9"/>
      <c r="AT342" s="9"/>
      <c r="AU342" s="9"/>
      <c r="AV342" s="9"/>
    </row>
    <row r="343" spans="1:48" ht="12.75">
      <c r="A343" s="14">
        <v>341</v>
      </c>
      <c r="B343" s="56" t="s">
        <v>52</v>
      </c>
      <c r="C343" s="56" t="s">
        <v>44</v>
      </c>
      <c r="D343" s="8">
        <v>43447</v>
      </c>
      <c r="E343" s="320">
        <v>6139</v>
      </c>
      <c r="F343" s="177" t="s">
        <v>1258</v>
      </c>
      <c r="G343" s="320"/>
      <c r="H343" s="11">
        <v>0</v>
      </c>
      <c r="I343" s="9"/>
      <c r="J343" s="11">
        <v>0</v>
      </c>
      <c r="K343" s="9"/>
      <c r="L343" s="11">
        <v>2000000</v>
      </c>
      <c r="M343" s="11">
        <v>20000</v>
      </c>
      <c r="N343" s="54" t="s">
        <v>3224</v>
      </c>
      <c r="O343" s="320">
        <v>0</v>
      </c>
      <c r="P343" s="311" t="s">
        <v>3225</v>
      </c>
      <c r="Q343" s="320">
        <v>0</v>
      </c>
      <c r="R343" s="54" t="s">
        <v>2742</v>
      </c>
      <c r="S343" s="74" t="s">
        <v>3226</v>
      </c>
      <c r="T343" s="168">
        <v>28</v>
      </c>
      <c r="U343" s="75" t="s">
        <v>612</v>
      </c>
      <c r="V343" s="323">
        <v>1280</v>
      </c>
      <c r="W343" s="9"/>
      <c r="X343" s="9"/>
      <c r="Y343" s="9"/>
      <c r="Z343" s="323"/>
      <c r="AA343" s="323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9"/>
      <c r="AP343" s="9"/>
      <c r="AQ343" s="9"/>
      <c r="AR343" s="9"/>
      <c r="AS343" s="9"/>
      <c r="AT343" s="9"/>
      <c r="AU343" s="9"/>
      <c r="AV343" s="9"/>
    </row>
    <row r="344" spans="1:48" ht="12.75">
      <c r="A344" s="14">
        <v>342</v>
      </c>
      <c r="B344" s="56" t="s">
        <v>52</v>
      </c>
      <c r="C344" s="56" t="s">
        <v>44</v>
      </c>
      <c r="D344" s="8">
        <v>43447</v>
      </c>
      <c r="E344" s="320">
        <v>6139</v>
      </c>
      <c r="F344" s="177" t="s">
        <v>1333</v>
      </c>
      <c r="G344" s="320"/>
      <c r="H344" s="11">
        <v>0</v>
      </c>
      <c r="I344" s="9"/>
      <c r="J344" s="11">
        <v>0</v>
      </c>
      <c r="K344" s="9"/>
      <c r="L344" s="11">
        <v>3500000</v>
      </c>
      <c r="M344" s="11">
        <v>35000</v>
      </c>
      <c r="N344" s="54" t="s">
        <v>3224</v>
      </c>
      <c r="O344" s="320">
        <v>0</v>
      </c>
      <c r="P344" s="311" t="s">
        <v>3225</v>
      </c>
      <c r="Q344" s="320">
        <v>0</v>
      </c>
      <c r="R344" s="54" t="s">
        <v>2742</v>
      </c>
      <c r="S344" s="74" t="s">
        <v>3226</v>
      </c>
      <c r="T344" s="168">
        <v>28</v>
      </c>
      <c r="U344" s="75" t="s">
        <v>612</v>
      </c>
      <c r="V344" s="323">
        <v>1298</v>
      </c>
      <c r="W344" s="9"/>
      <c r="X344" s="9"/>
      <c r="Y344" s="9"/>
      <c r="Z344" s="323"/>
      <c r="AA344" s="323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9"/>
      <c r="AP344" s="9"/>
      <c r="AQ344" s="9"/>
      <c r="AR344" s="9"/>
      <c r="AS344" s="9"/>
      <c r="AT344" s="9"/>
      <c r="AU344" s="9"/>
      <c r="AV344" s="9"/>
    </row>
    <row r="345" spans="1:48" ht="12.75">
      <c r="A345" s="14">
        <v>343</v>
      </c>
      <c r="B345" s="56" t="s">
        <v>52</v>
      </c>
      <c r="C345" s="56" t="s">
        <v>44</v>
      </c>
      <c r="D345" s="8">
        <v>43447</v>
      </c>
      <c r="E345" s="320">
        <v>6139</v>
      </c>
      <c r="F345" s="177" t="s">
        <v>213</v>
      </c>
      <c r="G345" s="320"/>
      <c r="H345" s="11">
        <v>0</v>
      </c>
      <c r="I345" s="9"/>
      <c r="J345" s="11">
        <v>0</v>
      </c>
      <c r="K345" s="9"/>
      <c r="L345" s="11">
        <v>7000000</v>
      </c>
      <c r="M345" s="11">
        <v>70000</v>
      </c>
      <c r="N345" s="54" t="s">
        <v>3224</v>
      </c>
      <c r="O345" s="320">
        <v>0</v>
      </c>
      <c r="P345" s="311" t="s">
        <v>3225</v>
      </c>
      <c r="Q345" s="320">
        <v>0</v>
      </c>
      <c r="R345" s="54" t="s">
        <v>2742</v>
      </c>
      <c r="S345" s="74" t="s">
        <v>3226</v>
      </c>
      <c r="T345" s="168">
        <v>28</v>
      </c>
      <c r="U345" s="75" t="s">
        <v>612</v>
      </c>
      <c r="V345" s="323">
        <v>1314</v>
      </c>
      <c r="W345" s="9"/>
      <c r="X345" s="9"/>
      <c r="Y345" s="9"/>
      <c r="Z345" s="323"/>
      <c r="AA345" s="323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9"/>
      <c r="AP345" s="9"/>
      <c r="AQ345" s="9"/>
      <c r="AR345" s="9"/>
      <c r="AS345" s="9"/>
      <c r="AT345" s="9"/>
      <c r="AU345" s="9"/>
      <c r="AV345" s="9"/>
    </row>
    <row r="346" spans="1:48" ht="12.75">
      <c r="A346" s="14">
        <v>344</v>
      </c>
      <c r="B346" s="56" t="s">
        <v>52</v>
      </c>
      <c r="C346" s="56" t="s">
        <v>44</v>
      </c>
      <c r="D346" s="8">
        <v>43447</v>
      </c>
      <c r="E346" s="320">
        <v>6406</v>
      </c>
      <c r="F346" s="177" t="s">
        <v>1769</v>
      </c>
      <c r="G346" s="320"/>
      <c r="H346" s="11">
        <v>1283.83</v>
      </c>
      <c r="I346" s="9"/>
      <c r="J346" s="11">
        <v>3420</v>
      </c>
      <c r="K346" s="9"/>
      <c r="L346" s="11">
        <v>1746483</v>
      </c>
      <c r="M346" s="11">
        <v>17465</v>
      </c>
      <c r="N346" s="54" t="s">
        <v>3227</v>
      </c>
      <c r="O346" s="320">
        <v>0</v>
      </c>
      <c r="P346" s="311" t="s">
        <v>677</v>
      </c>
      <c r="Q346" s="320">
        <v>0</v>
      </c>
      <c r="R346" s="54" t="s">
        <v>3228</v>
      </c>
      <c r="S346" s="74" t="s">
        <v>3229</v>
      </c>
      <c r="T346" s="168">
        <v>35</v>
      </c>
      <c r="U346" s="75" t="s">
        <v>3230</v>
      </c>
      <c r="V346" s="323">
        <v>1084</v>
      </c>
      <c r="W346" s="9"/>
      <c r="X346" s="9"/>
      <c r="Y346" s="9"/>
      <c r="Z346" s="55" t="s">
        <v>3231</v>
      </c>
      <c r="AA346" s="174">
        <v>40795</v>
      </c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9"/>
      <c r="AP346" s="9"/>
      <c r="AQ346" s="9"/>
      <c r="AR346" s="9"/>
      <c r="AS346" s="9"/>
      <c r="AT346" s="9"/>
      <c r="AU346" s="9"/>
      <c r="AV346" s="9"/>
    </row>
    <row r="347" spans="1:48" ht="12.75">
      <c r="A347" s="14">
        <v>345</v>
      </c>
      <c r="B347" s="56" t="s">
        <v>107</v>
      </c>
      <c r="C347" s="56" t="s">
        <v>43</v>
      </c>
      <c r="D347" s="8">
        <v>43453</v>
      </c>
      <c r="E347" s="320">
        <v>652</v>
      </c>
      <c r="F347" s="177" t="s">
        <v>3232</v>
      </c>
      <c r="G347" s="56" t="s">
        <v>111</v>
      </c>
      <c r="H347" s="11">
        <v>7996.14</v>
      </c>
      <c r="I347" s="9"/>
      <c r="J347" s="11">
        <v>2335.12</v>
      </c>
      <c r="K347" s="9"/>
      <c r="L347" s="11">
        <v>897582324</v>
      </c>
      <c r="M347" s="11">
        <v>4991649</v>
      </c>
      <c r="N347" s="54" t="s">
        <v>102</v>
      </c>
      <c r="O347" s="320">
        <v>5</v>
      </c>
      <c r="P347" s="311" t="s">
        <v>3233</v>
      </c>
      <c r="Q347" s="320">
        <v>0</v>
      </c>
      <c r="R347" s="54" t="s">
        <v>3234</v>
      </c>
      <c r="S347" s="74" t="s">
        <v>3235</v>
      </c>
      <c r="T347" s="168">
        <v>6</v>
      </c>
      <c r="U347" s="75" t="s">
        <v>3236</v>
      </c>
      <c r="V347" s="55" t="s">
        <v>3237</v>
      </c>
      <c r="W347" s="9"/>
      <c r="X347" s="9"/>
      <c r="Y347" s="9"/>
      <c r="Z347" s="55" t="s">
        <v>3238</v>
      </c>
      <c r="AA347" s="174">
        <v>42779</v>
      </c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9"/>
      <c r="AP347" s="9"/>
      <c r="AQ347" s="9"/>
      <c r="AR347" s="9"/>
      <c r="AS347" s="9"/>
      <c r="AT347" s="9"/>
      <c r="AU347" s="9"/>
      <c r="AV347" s="9"/>
    </row>
    <row r="348" spans="1:48" ht="12.75">
      <c r="A348" s="14">
        <v>346</v>
      </c>
      <c r="B348" s="56" t="s">
        <v>23</v>
      </c>
      <c r="C348" s="56" t="s">
        <v>240</v>
      </c>
      <c r="D348" s="8">
        <v>43453</v>
      </c>
      <c r="E348" s="320">
        <v>5417</v>
      </c>
      <c r="F348" s="177">
        <v>48</v>
      </c>
      <c r="G348" s="320"/>
      <c r="H348" s="11">
        <v>13.91</v>
      </c>
      <c r="I348" s="9"/>
      <c r="J348" s="140">
        <v>90.86</v>
      </c>
      <c r="K348" s="9"/>
      <c r="L348" s="11">
        <v>2434528</v>
      </c>
      <c r="M348" s="11">
        <v>36518</v>
      </c>
      <c r="N348" s="106" t="s">
        <v>102</v>
      </c>
      <c r="O348" s="320">
        <v>1</v>
      </c>
      <c r="P348" s="311" t="s">
        <v>636</v>
      </c>
      <c r="Q348" s="320">
        <v>0</v>
      </c>
      <c r="R348" s="106" t="s">
        <v>3268</v>
      </c>
      <c r="S348" s="74" t="s">
        <v>3269</v>
      </c>
      <c r="T348" s="380">
        <v>14</v>
      </c>
      <c r="U348" s="75" t="s">
        <v>535</v>
      </c>
      <c r="V348" s="55" t="s">
        <v>3270</v>
      </c>
      <c r="W348" s="9"/>
      <c r="X348" s="9"/>
      <c r="Y348" s="9"/>
      <c r="Z348" s="323"/>
      <c r="AA348" s="323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9"/>
      <c r="AP348" s="9"/>
      <c r="AQ348" s="9"/>
      <c r="AR348" s="9"/>
      <c r="AS348" s="9"/>
      <c r="AT348" s="9"/>
      <c r="AU348" s="9"/>
      <c r="AV348" s="9"/>
    </row>
    <row r="349" spans="1:48" ht="12.75">
      <c r="A349" s="14">
        <v>347</v>
      </c>
      <c r="B349" s="56" t="s">
        <v>23</v>
      </c>
      <c r="C349" s="56" t="s">
        <v>110</v>
      </c>
      <c r="D349" s="8">
        <v>43453</v>
      </c>
      <c r="E349" s="320">
        <v>5504</v>
      </c>
      <c r="F349" s="177">
        <v>6</v>
      </c>
      <c r="G349" s="320"/>
      <c r="H349" s="11">
        <v>172.47</v>
      </c>
      <c r="I349" s="9"/>
      <c r="J349" s="140">
        <v>170</v>
      </c>
      <c r="K349" s="9"/>
      <c r="L349" s="11">
        <v>30373162</v>
      </c>
      <c r="M349" s="11">
        <v>455597</v>
      </c>
      <c r="N349" s="106" t="s">
        <v>102</v>
      </c>
      <c r="O349" s="320">
        <v>2</v>
      </c>
      <c r="P349" s="311" t="s">
        <v>636</v>
      </c>
      <c r="Q349" s="320">
        <v>0</v>
      </c>
      <c r="R349" s="106" t="s">
        <v>3271</v>
      </c>
      <c r="S349" s="74" t="s">
        <v>3272</v>
      </c>
      <c r="T349" s="377">
        <v>12</v>
      </c>
      <c r="U349" s="75" t="s">
        <v>3273</v>
      </c>
      <c r="V349" s="323">
        <v>439</v>
      </c>
      <c r="W349" s="9"/>
      <c r="X349" s="9"/>
      <c r="Y349" s="9"/>
      <c r="Z349" s="323"/>
      <c r="AA349" s="323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9"/>
      <c r="AP349" s="9"/>
      <c r="AQ349" s="9"/>
      <c r="AR349" s="9"/>
      <c r="AS349" s="9"/>
      <c r="AT349" s="9"/>
      <c r="AU349" s="9"/>
      <c r="AV349" s="9"/>
    </row>
    <row r="350" spans="1:48" ht="12.75">
      <c r="A350" s="14">
        <v>348</v>
      </c>
      <c r="B350" s="56" t="s">
        <v>107</v>
      </c>
      <c r="C350" s="56" t="s">
        <v>43</v>
      </c>
      <c r="D350" s="8">
        <v>43454</v>
      </c>
      <c r="E350" s="320">
        <v>927</v>
      </c>
      <c r="F350" s="177" t="s">
        <v>3239</v>
      </c>
      <c r="G350" s="56" t="s">
        <v>111</v>
      </c>
      <c r="H350" s="11">
        <v>11301.3</v>
      </c>
      <c r="I350" s="9"/>
      <c r="J350" s="11">
        <v>1858.68</v>
      </c>
      <c r="K350" s="9"/>
      <c r="L350" s="11">
        <v>151947897</v>
      </c>
      <c r="M350" s="11">
        <v>811097</v>
      </c>
      <c r="N350" s="54" t="s">
        <v>1412</v>
      </c>
      <c r="O350" s="320">
        <v>14</v>
      </c>
      <c r="P350" s="311" t="s">
        <v>3240</v>
      </c>
      <c r="Q350" s="320">
        <v>0</v>
      </c>
      <c r="R350" s="54" t="s">
        <v>3241</v>
      </c>
      <c r="S350" s="74" t="s">
        <v>3242</v>
      </c>
      <c r="T350" s="168">
        <v>14</v>
      </c>
      <c r="U350" s="75" t="s">
        <v>1144</v>
      </c>
      <c r="V350" s="55" t="s">
        <v>3243</v>
      </c>
      <c r="W350" s="9"/>
      <c r="X350" s="9"/>
      <c r="Y350" s="9"/>
      <c r="Z350" s="55" t="s">
        <v>3244</v>
      </c>
      <c r="AA350" s="174">
        <v>42724</v>
      </c>
      <c r="AB350" s="79" t="s">
        <v>3245</v>
      </c>
      <c r="AC350" s="23">
        <v>43045</v>
      </c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9"/>
      <c r="AP350" s="9"/>
      <c r="AQ350" s="9"/>
      <c r="AR350" s="9"/>
      <c r="AS350" s="9"/>
      <c r="AT350" s="9"/>
      <c r="AU350" s="9"/>
      <c r="AV350" s="9"/>
    </row>
    <row r="351" spans="1:48" ht="12.75">
      <c r="A351" s="14">
        <v>349</v>
      </c>
      <c r="B351" s="56" t="s">
        <v>50</v>
      </c>
      <c r="C351" s="56" t="s">
        <v>54</v>
      </c>
      <c r="D351" s="8">
        <v>43460</v>
      </c>
      <c r="E351" s="320">
        <v>6239</v>
      </c>
      <c r="F351" s="177" t="s">
        <v>1349</v>
      </c>
      <c r="G351" s="320"/>
      <c r="H351" s="11">
        <v>205.08</v>
      </c>
      <c r="I351" s="9"/>
      <c r="J351" s="11">
        <v>149043</v>
      </c>
      <c r="K351" s="9"/>
      <c r="L351" s="11">
        <v>52795122</v>
      </c>
      <c r="M351" s="11">
        <v>553859</v>
      </c>
      <c r="N351" s="54" t="s">
        <v>3246</v>
      </c>
      <c r="O351" s="320">
        <v>2</v>
      </c>
      <c r="P351" s="311" t="s">
        <v>677</v>
      </c>
      <c r="Q351" s="320">
        <v>0</v>
      </c>
      <c r="R351" s="54" t="s">
        <v>947</v>
      </c>
      <c r="S351" s="74" t="s">
        <v>3247</v>
      </c>
      <c r="T351" s="168">
        <v>28</v>
      </c>
      <c r="U351" s="75" t="s">
        <v>1098</v>
      </c>
      <c r="V351" s="323">
        <v>1045</v>
      </c>
      <c r="W351" s="9"/>
      <c r="X351" s="9"/>
      <c r="Y351" s="9"/>
      <c r="Z351" s="323"/>
      <c r="AA351" s="323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9"/>
      <c r="AP351" s="9"/>
      <c r="AQ351" s="9"/>
      <c r="AR351" s="9"/>
      <c r="AS351" s="9"/>
      <c r="AT351" s="9"/>
      <c r="AU351" s="9"/>
      <c r="AV351" s="9"/>
    </row>
    <row r="352" spans="1:48" ht="12.75">
      <c r="A352" s="14">
        <v>350</v>
      </c>
      <c r="B352" s="56" t="s">
        <v>107</v>
      </c>
      <c r="C352" s="56" t="s">
        <v>43</v>
      </c>
      <c r="D352" s="8">
        <v>43460</v>
      </c>
      <c r="E352" s="320">
        <v>51</v>
      </c>
      <c r="F352" s="177" t="s">
        <v>233</v>
      </c>
      <c r="G352" s="320"/>
      <c r="H352" s="11">
        <v>10472</v>
      </c>
      <c r="I352" s="9"/>
      <c r="J352" s="11">
        <v>3394.12</v>
      </c>
      <c r="K352" s="9"/>
      <c r="L352" s="11">
        <v>173427313</v>
      </c>
      <c r="M352" s="11">
        <v>1276830</v>
      </c>
      <c r="N352" s="54" t="s">
        <v>102</v>
      </c>
      <c r="O352" s="320">
        <v>5</v>
      </c>
      <c r="P352" s="311" t="s">
        <v>1476</v>
      </c>
      <c r="Q352" s="320">
        <v>0</v>
      </c>
      <c r="R352" s="54" t="s">
        <v>3248</v>
      </c>
      <c r="S352" s="74" t="s">
        <v>2114</v>
      </c>
      <c r="T352" s="168">
        <v>6</v>
      </c>
      <c r="U352" s="75" t="s">
        <v>923</v>
      </c>
      <c r="V352" s="323">
        <v>98</v>
      </c>
      <c r="W352" s="9"/>
      <c r="X352" s="9"/>
      <c r="Y352" s="9"/>
      <c r="Z352" s="55" t="s">
        <v>3249</v>
      </c>
      <c r="AA352" s="174">
        <v>42703</v>
      </c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9"/>
      <c r="AP352" s="9"/>
      <c r="AQ352" s="9"/>
      <c r="AR352" s="9"/>
      <c r="AS352" s="9"/>
      <c r="AT352" s="9"/>
      <c r="AU352" s="9"/>
      <c r="AV352" s="9"/>
    </row>
    <row r="353" spans="1:48" ht="12.75">
      <c r="A353" s="14">
        <v>351</v>
      </c>
      <c r="B353" s="56" t="s">
        <v>50</v>
      </c>
      <c r="C353" s="56" t="s">
        <v>43</v>
      </c>
      <c r="D353" s="8">
        <v>43460</v>
      </c>
      <c r="E353" s="320">
        <v>1551</v>
      </c>
      <c r="F353" s="177" t="s">
        <v>3250</v>
      </c>
      <c r="G353" s="56" t="s">
        <v>111</v>
      </c>
      <c r="H353" s="11">
        <v>2134.55</v>
      </c>
      <c r="I353" s="9"/>
      <c r="J353" s="11">
        <v>1086.2</v>
      </c>
      <c r="K353" s="9"/>
      <c r="L353" s="11">
        <v>395723177</v>
      </c>
      <c r="M353" s="11">
        <v>5935848</v>
      </c>
      <c r="N353" s="54" t="s">
        <v>102</v>
      </c>
      <c r="O353" s="320">
        <v>3</v>
      </c>
      <c r="P353" s="311" t="s">
        <v>3251</v>
      </c>
      <c r="Q353" s="320">
        <v>0</v>
      </c>
      <c r="R353" s="54" t="s">
        <v>3252</v>
      </c>
      <c r="S353" s="74" t="s">
        <v>161</v>
      </c>
      <c r="T353" s="168">
        <v>4</v>
      </c>
      <c r="U353" s="75" t="s">
        <v>923</v>
      </c>
      <c r="V353" s="323">
        <v>1288</v>
      </c>
      <c r="W353" s="9"/>
      <c r="X353" s="9"/>
      <c r="Y353" s="9"/>
      <c r="Z353" s="323"/>
      <c r="AA353" s="323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9"/>
      <c r="AP353" s="9"/>
      <c r="AQ353" s="9"/>
      <c r="AR353" s="9"/>
      <c r="AS353" s="9"/>
      <c r="AT353" s="9"/>
      <c r="AU353" s="9"/>
      <c r="AV353" s="9"/>
    </row>
    <row r="354" spans="1:48" ht="12.75">
      <c r="A354" s="14">
        <v>352</v>
      </c>
      <c r="B354" s="56" t="s">
        <v>50</v>
      </c>
      <c r="C354" s="56" t="s">
        <v>54</v>
      </c>
      <c r="D354" s="8">
        <v>43460</v>
      </c>
      <c r="E354" s="320">
        <v>5923</v>
      </c>
      <c r="F354" s="177" t="s">
        <v>3253</v>
      </c>
      <c r="G354" s="56" t="s">
        <v>861</v>
      </c>
      <c r="H354" s="11">
        <v>382.14</v>
      </c>
      <c r="I354" s="9"/>
      <c r="J354" s="11">
        <v>1038.6</v>
      </c>
      <c r="K354" s="9"/>
      <c r="L354" s="11">
        <v>108150667</v>
      </c>
      <c r="M354" s="11">
        <v>1683562</v>
      </c>
      <c r="N354" s="54" t="s">
        <v>2401</v>
      </c>
      <c r="O354" s="320">
        <v>2</v>
      </c>
      <c r="P354" s="311" t="s">
        <v>2630</v>
      </c>
      <c r="Q354" s="320">
        <v>0</v>
      </c>
      <c r="R354" s="54" t="s">
        <v>3254</v>
      </c>
      <c r="S354" s="74" t="s">
        <v>3255</v>
      </c>
      <c r="T354" s="168">
        <v>15</v>
      </c>
      <c r="U354" s="75" t="s">
        <v>175</v>
      </c>
      <c r="V354" s="323">
        <v>2189</v>
      </c>
      <c r="W354" s="9"/>
      <c r="X354" s="9"/>
      <c r="Y354" s="9"/>
      <c r="Z354" s="55" t="s">
        <v>3256</v>
      </c>
      <c r="AA354" s="174">
        <v>40924</v>
      </c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9"/>
      <c r="AP354" s="9"/>
      <c r="AQ354" s="9"/>
      <c r="AR354" s="9"/>
      <c r="AS354" s="9"/>
      <c r="AT354" s="9"/>
      <c r="AU354" s="9"/>
      <c r="AV354" s="9"/>
    </row>
    <row r="355" spans="1:48" ht="12.75">
      <c r="A355" s="14">
        <v>353</v>
      </c>
      <c r="B355" s="56" t="s">
        <v>52</v>
      </c>
      <c r="C355" s="56" t="s">
        <v>44</v>
      </c>
      <c r="D355" s="8">
        <v>43460</v>
      </c>
      <c r="E355" s="320">
        <v>3049</v>
      </c>
      <c r="F355" s="177" t="s">
        <v>206</v>
      </c>
      <c r="G355" s="320"/>
      <c r="H355" s="11">
        <v>0</v>
      </c>
      <c r="I355" s="9"/>
      <c r="J355" s="11">
        <v>1703.79</v>
      </c>
      <c r="K355" s="9"/>
      <c r="L355" s="11">
        <v>12495000</v>
      </c>
      <c r="M355" s="11">
        <v>124950</v>
      </c>
      <c r="N355" s="54" t="s">
        <v>562</v>
      </c>
      <c r="O355" s="320">
        <v>0</v>
      </c>
      <c r="P355" s="311" t="s">
        <v>677</v>
      </c>
      <c r="Q355" s="320">
        <v>0</v>
      </c>
      <c r="R355" s="54" t="s">
        <v>3257</v>
      </c>
      <c r="S355" s="74" t="s">
        <v>3258</v>
      </c>
      <c r="T355" s="168">
        <v>1</v>
      </c>
      <c r="U355" s="75" t="s">
        <v>2796</v>
      </c>
      <c r="V355" s="55" t="s">
        <v>3259</v>
      </c>
      <c r="W355" s="9"/>
      <c r="X355" s="9"/>
      <c r="Y355" s="9"/>
      <c r="Z355" s="55" t="s">
        <v>3215</v>
      </c>
      <c r="AA355" s="174">
        <v>38453</v>
      </c>
      <c r="AB355" s="79" t="s">
        <v>166</v>
      </c>
      <c r="AC355" s="23">
        <v>38763</v>
      </c>
      <c r="AD355" s="79" t="s">
        <v>3260</v>
      </c>
      <c r="AE355" s="23">
        <v>39462</v>
      </c>
      <c r="AF355" s="79" t="s">
        <v>3261</v>
      </c>
      <c r="AG355" s="23">
        <v>40470</v>
      </c>
      <c r="AH355" s="17"/>
      <c r="AI355" s="17"/>
      <c r="AJ355" s="17"/>
      <c r="AK355" s="17"/>
      <c r="AL355" s="17"/>
      <c r="AM355" s="17"/>
      <c r="AN355" s="17"/>
      <c r="AO355" s="9"/>
      <c r="AP355" s="9"/>
      <c r="AQ355" s="9"/>
      <c r="AR355" s="9"/>
      <c r="AS355" s="9"/>
      <c r="AT355" s="9"/>
      <c r="AU355" s="9"/>
      <c r="AV355" s="9"/>
    </row>
    <row r="356" spans="1:48" ht="12.75">
      <c r="A356" s="14">
        <v>354</v>
      </c>
      <c r="B356" s="56" t="s">
        <v>23</v>
      </c>
      <c r="C356" s="56" t="s">
        <v>110</v>
      </c>
      <c r="D356" s="8">
        <v>43460</v>
      </c>
      <c r="E356" s="320">
        <v>5711</v>
      </c>
      <c r="F356" s="177" t="s">
        <v>1278</v>
      </c>
      <c r="G356" s="320"/>
      <c r="H356" s="11">
        <v>427</v>
      </c>
      <c r="I356" s="9"/>
      <c r="J356" s="11">
        <v>641.8</v>
      </c>
      <c r="K356" s="9"/>
      <c r="L356" s="11">
        <v>75219466</v>
      </c>
      <c r="M356" s="11">
        <v>1128291</v>
      </c>
      <c r="N356" s="54" t="s">
        <v>745</v>
      </c>
      <c r="O356" s="320">
        <v>1</v>
      </c>
      <c r="P356" s="311" t="s">
        <v>670</v>
      </c>
      <c r="Q356" s="320">
        <v>0</v>
      </c>
      <c r="R356" s="54" t="s">
        <v>3274</v>
      </c>
      <c r="S356" s="74" t="s">
        <v>3275</v>
      </c>
      <c r="T356" s="168">
        <v>13</v>
      </c>
      <c r="U356" s="75" t="s">
        <v>1692</v>
      </c>
      <c r="V356" s="323">
        <v>560</v>
      </c>
      <c r="W356" s="9"/>
      <c r="X356" s="9"/>
      <c r="Y356" s="9"/>
      <c r="Z356" s="323"/>
      <c r="AA356" s="323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9"/>
      <c r="AP356" s="9"/>
      <c r="AQ356" s="9"/>
      <c r="AR356" s="9"/>
      <c r="AS356" s="9"/>
      <c r="AT356" s="9"/>
      <c r="AU356" s="9"/>
      <c r="AV356" s="9"/>
    </row>
    <row r="357" spans="1:48" ht="12.75">
      <c r="A357" s="14">
        <v>355</v>
      </c>
      <c r="B357" s="56" t="s">
        <v>52</v>
      </c>
      <c r="C357" s="56" t="s">
        <v>44</v>
      </c>
      <c r="D357" s="8">
        <v>43460</v>
      </c>
      <c r="E357" s="320">
        <v>1219</v>
      </c>
      <c r="F357" s="177" t="s">
        <v>1261</v>
      </c>
      <c r="G357" s="320"/>
      <c r="H357" s="11">
        <v>0</v>
      </c>
      <c r="I357" s="9"/>
      <c r="J357" s="11">
        <v>0</v>
      </c>
      <c r="K357" s="9"/>
      <c r="L357" s="11">
        <v>20900000</v>
      </c>
      <c r="M357" s="11">
        <v>209000</v>
      </c>
      <c r="N357" s="54" t="s">
        <v>562</v>
      </c>
      <c r="O357" s="320">
        <v>0</v>
      </c>
      <c r="P357" s="311" t="s">
        <v>677</v>
      </c>
      <c r="Q357" s="320">
        <v>0</v>
      </c>
      <c r="R357" s="54" t="s">
        <v>1135</v>
      </c>
      <c r="S357" s="74" t="s">
        <v>3262</v>
      </c>
      <c r="T357" s="168">
        <v>9</v>
      </c>
      <c r="U357" s="75" t="s">
        <v>3141</v>
      </c>
      <c r="V357" s="55" t="s">
        <v>3263</v>
      </c>
      <c r="W357" s="9"/>
      <c r="X357" s="9"/>
      <c r="Y357" s="9"/>
      <c r="Z357" s="323"/>
      <c r="AA357" s="323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9"/>
      <c r="AP357" s="9"/>
      <c r="AQ357" s="9"/>
      <c r="AR357" s="9"/>
      <c r="AS357" s="9"/>
      <c r="AT357" s="9"/>
      <c r="AU357" s="9"/>
      <c r="AV357" s="9"/>
    </row>
    <row r="358" spans="1:48" ht="12.75">
      <c r="A358" s="14">
        <v>356</v>
      </c>
      <c r="B358" s="56" t="s">
        <v>23</v>
      </c>
      <c r="C358" s="56" t="s">
        <v>240</v>
      </c>
      <c r="D358" s="8">
        <v>43461</v>
      </c>
      <c r="E358" s="320">
        <v>1261</v>
      </c>
      <c r="F358" s="177" t="s">
        <v>3276</v>
      </c>
      <c r="G358" s="320"/>
      <c r="H358" s="11">
        <v>5.63</v>
      </c>
      <c r="I358" s="9"/>
      <c r="J358" s="11">
        <v>81</v>
      </c>
      <c r="K358" s="9"/>
      <c r="L358" s="11">
        <v>991780</v>
      </c>
      <c r="M358" s="11">
        <v>14876</v>
      </c>
      <c r="N358" s="54" t="s">
        <v>102</v>
      </c>
      <c r="O358" s="320">
        <v>1</v>
      </c>
      <c r="P358" s="311" t="s">
        <v>636</v>
      </c>
      <c r="Q358" s="320">
        <v>0</v>
      </c>
      <c r="R358" s="54" t="s">
        <v>3277</v>
      </c>
      <c r="S358" s="74" t="s">
        <v>864</v>
      </c>
      <c r="T358" s="168">
        <v>3</v>
      </c>
      <c r="U358" s="75" t="s">
        <v>3278</v>
      </c>
      <c r="V358" s="55" t="s">
        <v>3279</v>
      </c>
      <c r="W358" s="9"/>
      <c r="X358" s="9"/>
      <c r="Y358" s="9"/>
      <c r="Z358" s="55" t="s">
        <v>3280</v>
      </c>
      <c r="AA358" s="174">
        <v>32045</v>
      </c>
      <c r="AB358" s="79" t="s">
        <v>3281</v>
      </c>
      <c r="AC358" s="23">
        <v>32379</v>
      </c>
      <c r="AD358" s="79" t="s">
        <v>365</v>
      </c>
      <c r="AE358" s="23">
        <v>32391</v>
      </c>
      <c r="AF358" s="79" t="s">
        <v>1565</v>
      </c>
      <c r="AG358" s="23">
        <v>38589</v>
      </c>
      <c r="AH358" s="17"/>
      <c r="AI358" s="17"/>
      <c r="AJ358" s="17"/>
      <c r="AK358" s="17"/>
      <c r="AL358" s="17"/>
      <c r="AM358" s="17"/>
      <c r="AN358" s="17"/>
      <c r="AO358" s="9"/>
      <c r="AP358" s="9"/>
      <c r="AQ358" s="9"/>
      <c r="AR358" s="9"/>
      <c r="AS358" s="9"/>
      <c r="AT358" s="9"/>
      <c r="AU358" s="9"/>
      <c r="AV358" s="9"/>
    </row>
    <row r="359" spans="1:48" ht="12.75">
      <c r="A359" s="14">
        <v>357</v>
      </c>
      <c r="B359" s="56" t="s">
        <v>107</v>
      </c>
      <c r="C359" s="56" t="s">
        <v>43</v>
      </c>
      <c r="D359" s="8">
        <v>43461</v>
      </c>
      <c r="E359" s="320">
        <v>5632</v>
      </c>
      <c r="F359" s="177" t="s">
        <v>3264</v>
      </c>
      <c r="G359" s="56" t="s">
        <v>111</v>
      </c>
      <c r="H359" s="11">
        <v>7457.69</v>
      </c>
      <c r="I359" s="9"/>
      <c r="J359" s="11">
        <v>1778.58</v>
      </c>
      <c r="K359" s="9"/>
      <c r="L359" s="11">
        <v>1406554</v>
      </c>
      <c r="M359" s="11">
        <v>984588</v>
      </c>
      <c r="N359" s="54" t="s">
        <v>102</v>
      </c>
      <c r="O359" s="320">
        <v>13</v>
      </c>
      <c r="P359" s="311" t="s">
        <v>3265</v>
      </c>
      <c r="Q359" s="320">
        <v>0</v>
      </c>
      <c r="R359" s="54" t="s">
        <v>2592</v>
      </c>
      <c r="S359" s="74" t="s">
        <v>124</v>
      </c>
      <c r="T359" s="168">
        <v>17</v>
      </c>
      <c r="U359" s="75" t="s">
        <v>175</v>
      </c>
      <c r="V359" s="55" t="s">
        <v>3266</v>
      </c>
      <c r="W359" s="9"/>
      <c r="X359" s="9"/>
      <c r="Y359" s="9"/>
      <c r="Z359" s="55" t="s">
        <v>3267</v>
      </c>
      <c r="AA359" s="174">
        <v>42571</v>
      </c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9"/>
      <c r="AP359" s="9"/>
      <c r="AQ359" s="9"/>
      <c r="AR359" s="9"/>
      <c r="AS359" s="9"/>
      <c r="AT359" s="9"/>
      <c r="AU359" s="9"/>
      <c r="AV359" s="9"/>
    </row>
    <row r="360" ht="12.75">
      <c r="J360" s="13"/>
    </row>
    <row r="361" ht="12.75">
      <c r="J361" s="13"/>
    </row>
    <row r="362" ht="12.75">
      <c r="J362" s="13"/>
    </row>
    <row r="363" ht="12.75">
      <c r="J363" s="13"/>
    </row>
  </sheetData>
  <sheetProtection/>
  <mergeCells count="1">
    <mergeCell ref="E1:F1"/>
  </mergeCells>
  <printOptions horizontalCentered="1"/>
  <pageMargins left="0.3937007874015748" right="0.3937007874015748" top="1.1811023622047245" bottom="0.5905511811023623" header="0.3937007874015748" footer="0"/>
  <pageSetup fitToWidth="2" fitToHeight="1" horizontalDpi="600" verticalDpi="600" orientation="landscape" paperSize="9" scale="33" r:id="rId1"/>
  <headerFooter alignWithMargins="0">
    <oddHeader>&amp;LI. MUNICIPALIDAD DE ÑUÑOA
DIRECCION DE OBRAS MUNICIPALES
DEPARTAMENTO DE INFORMATICA Y CATASTRO&amp;CLISTADO MAESTRO DE PERMISOS
DE EDIFICACION (O.N.)&amp;RPERIODO: 2017</oddHeader>
    <oddFooter>&amp;L&amp;F&amp;C&amp;P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98"/>
  <sheetViews>
    <sheetView zoomScalePageLayoutView="0" workbookViewId="0" topLeftCell="A1">
      <pane ySplit="2" topLeftCell="A68" activePane="bottomLeft" state="frozen"/>
      <selection pane="topLeft" activeCell="A1" sqref="A1"/>
      <selection pane="bottomLeft" activeCell="A99" sqref="A99"/>
    </sheetView>
  </sheetViews>
  <sheetFormatPr defaultColWidth="11.421875" defaultRowHeight="12.75"/>
  <cols>
    <col min="1" max="1" width="6.28125" style="149" bestFit="1" customWidth="1"/>
    <col min="2" max="2" width="5.421875" style="22" customWidth="1"/>
    <col min="3" max="3" width="10.140625" style="1" bestFit="1" customWidth="1"/>
    <col min="4" max="4" width="6.00390625" style="355" bestFit="1" customWidth="1"/>
    <col min="5" max="5" width="36.8515625" style="40" bestFit="1" customWidth="1"/>
    <col min="6" max="6" width="12.8515625" style="13" bestFit="1" customWidth="1"/>
    <col min="7" max="9" width="12.7109375" style="1" customWidth="1"/>
    <col min="10" max="10" width="7.28125" style="1" customWidth="1"/>
    <col min="11" max="11" width="18.7109375" style="13" bestFit="1" customWidth="1"/>
    <col min="12" max="12" width="71.28125" style="1" bestFit="1" customWidth="1"/>
    <col min="13" max="13" width="40.8515625" style="315" bestFit="1" customWidth="1"/>
    <col min="14" max="14" width="45.00390625" style="22" bestFit="1" customWidth="1"/>
    <col min="15" max="15" width="76.8515625" style="1" customWidth="1"/>
    <col min="16" max="16" width="79.00390625" style="33" bestFit="1" customWidth="1"/>
    <col min="17" max="17" width="9.00390625" style="33" bestFit="1" customWidth="1"/>
    <col min="18" max="18" width="92.57421875" style="34" bestFit="1" customWidth="1"/>
    <col min="19" max="19" width="116.28125" style="1" bestFit="1" customWidth="1"/>
    <col min="20" max="20" width="9.7109375" style="108" bestFit="1" customWidth="1"/>
    <col min="21" max="16384" width="11.421875" style="19" customWidth="1"/>
  </cols>
  <sheetData>
    <row r="1" spans="1:20" ht="12.75">
      <c r="A1" s="190" t="s">
        <v>10</v>
      </c>
      <c r="B1" s="195" t="s">
        <v>13</v>
      </c>
      <c r="C1" s="195" t="s">
        <v>17</v>
      </c>
      <c r="D1" s="381" t="s">
        <v>5</v>
      </c>
      <c r="E1" s="382"/>
      <c r="F1" s="202" t="s">
        <v>34</v>
      </c>
      <c r="G1" s="202" t="s">
        <v>35</v>
      </c>
      <c r="H1" s="202" t="s">
        <v>22</v>
      </c>
      <c r="I1" s="202" t="s">
        <v>1</v>
      </c>
      <c r="J1" s="195" t="s">
        <v>23</v>
      </c>
      <c r="K1" s="226" t="s">
        <v>24</v>
      </c>
      <c r="L1" s="195" t="s">
        <v>20</v>
      </c>
      <c r="M1" s="210" t="s">
        <v>25</v>
      </c>
      <c r="N1" s="195" t="s">
        <v>25</v>
      </c>
      <c r="O1" s="195" t="s">
        <v>19</v>
      </c>
      <c r="P1" s="210" t="s">
        <v>32</v>
      </c>
      <c r="Q1" s="210" t="s">
        <v>7</v>
      </c>
      <c r="R1" s="210" t="s">
        <v>0</v>
      </c>
      <c r="S1" s="215" t="s">
        <v>25</v>
      </c>
      <c r="T1" s="229" t="s">
        <v>42</v>
      </c>
    </row>
    <row r="2" spans="1:20" ht="13.5" thickBot="1">
      <c r="A2" s="191" t="s">
        <v>25</v>
      </c>
      <c r="B2" s="196"/>
      <c r="C2" s="197"/>
      <c r="D2" s="353" t="s">
        <v>55</v>
      </c>
      <c r="E2" s="222" t="s">
        <v>56</v>
      </c>
      <c r="F2" s="203" t="s">
        <v>28</v>
      </c>
      <c r="G2" s="203" t="s">
        <v>28</v>
      </c>
      <c r="H2" s="203" t="s">
        <v>28</v>
      </c>
      <c r="I2" s="203" t="s">
        <v>2</v>
      </c>
      <c r="J2" s="196" t="s">
        <v>29</v>
      </c>
      <c r="K2" s="227" t="s">
        <v>40</v>
      </c>
      <c r="L2" s="197"/>
      <c r="M2" s="309" t="s">
        <v>21</v>
      </c>
      <c r="N2" s="196" t="s">
        <v>41</v>
      </c>
      <c r="O2" s="196"/>
      <c r="P2" s="211"/>
      <c r="Q2" s="211" t="s">
        <v>3042</v>
      </c>
      <c r="R2" s="212"/>
      <c r="S2" s="196"/>
      <c r="T2" s="230"/>
    </row>
    <row r="3" spans="1:20" s="121" customFormat="1" ht="12.75">
      <c r="A3" s="217">
        <v>1</v>
      </c>
      <c r="B3" s="124" t="s">
        <v>45</v>
      </c>
      <c r="C3" s="218">
        <v>43122</v>
      </c>
      <c r="D3" s="219">
        <v>6729</v>
      </c>
      <c r="E3" s="220" t="s">
        <v>450</v>
      </c>
      <c r="F3" s="223">
        <v>13794.61</v>
      </c>
      <c r="G3" s="224"/>
      <c r="H3" s="224"/>
      <c r="I3" s="223">
        <v>2345</v>
      </c>
      <c r="J3" s="224"/>
      <c r="K3" s="225">
        <v>968106</v>
      </c>
      <c r="L3" s="98" t="s">
        <v>102</v>
      </c>
      <c r="M3" s="356">
        <v>13</v>
      </c>
      <c r="N3" s="184" t="s">
        <v>694</v>
      </c>
      <c r="O3" s="231" t="s">
        <v>451</v>
      </c>
      <c r="P3" s="232" t="s">
        <v>452</v>
      </c>
      <c r="Q3" s="92">
        <v>31</v>
      </c>
      <c r="R3" s="228" t="s">
        <v>218</v>
      </c>
      <c r="S3" s="192" t="s">
        <v>453</v>
      </c>
      <c r="T3" s="92" t="s">
        <v>122</v>
      </c>
    </row>
    <row r="4" spans="1:20" s="121" customFormat="1" ht="12.75">
      <c r="A4" s="71">
        <v>2</v>
      </c>
      <c r="B4" s="45" t="s">
        <v>45</v>
      </c>
      <c r="C4" s="138">
        <v>43122</v>
      </c>
      <c r="D4" s="165">
        <v>6612</v>
      </c>
      <c r="E4" s="317" t="s">
        <v>454</v>
      </c>
      <c r="F4" s="137">
        <v>10816.54</v>
      </c>
      <c r="G4" s="54"/>
      <c r="H4" s="54"/>
      <c r="I4" s="137">
        <v>2041.73</v>
      </c>
      <c r="J4" s="54"/>
      <c r="K4" s="139">
        <v>757590</v>
      </c>
      <c r="L4" s="46" t="s">
        <v>102</v>
      </c>
      <c r="M4" s="311">
        <v>16</v>
      </c>
      <c r="N4" s="94" t="s">
        <v>695</v>
      </c>
      <c r="O4" s="110" t="s">
        <v>230</v>
      </c>
      <c r="P4" s="74" t="s">
        <v>124</v>
      </c>
      <c r="Q4" s="56">
        <v>37</v>
      </c>
      <c r="R4" s="75" t="s">
        <v>116</v>
      </c>
      <c r="S4" s="55" t="s">
        <v>455</v>
      </c>
      <c r="T4" s="56" t="s">
        <v>122</v>
      </c>
    </row>
    <row r="5" spans="1:20" s="121" customFormat="1" ht="12.75">
      <c r="A5" s="71">
        <v>3</v>
      </c>
      <c r="B5" s="45" t="s">
        <v>45</v>
      </c>
      <c r="C5" s="138">
        <v>43126</v>
      </c>
      <c r="D5" s="165">
        <v>3966</v>
      </c>
      <c r="E5" s="166" t="s">
        <v>456</v>
      </c>
      <c r="F5" s="137">
        <v>19238.13</v>
      </c>
      <c r="G5" s="54"/>
      <c r="H5" s="54"/>
      <c r="I5" s="137">
        <v>4227.66</v>
      </c>
      <c r="J5" s="54"/>
      <c r="K5" s="139">
        <v>1347439</v>
      </c>
      <c r="L5" s="46" t="s">
        <v>102</v>
      </c>
      <c r="M5" s="311">
        <v>12</v>
      </c>
      <c r="N5" s="94" t="s">
        <v>696</v>
      </c>
      <c r="O5" s="110" t="s">
        <v>139</v>
      </c>
      <c r="P5" s="74" t="s">
        <v>162</v>
      </c>
      <c r="Q5" s="56">
        <v>22</v>
      </c>
      <c r="R5" s="75" t="s">
        <v>220</v>
      </c>
      <c r="S5" s="55" t="s">
        <v>457</v>
      </c>
      <c r="T5" s="56" t="s">
        <v>122</v>
      </c>
    </row>
    <row r="6" spans="1:20" s="121" customFormat="1" ht="12.75">
      <c r="A6" s="71">
        <v>4</v>
      </c>
      <c r="B6" s="45" t="s">
        <v>45</v>
      </c>
      <c r="C6" s="138">
        <v>43126</v>
      </c>
      <c r="D6" s="178">
        <v>3037</v>
      </c>
      <c r="E6" s="68" t="s">
        <v>177</v>
      </c>
      <c r="F6" s="139">
        <v>48768</v>
      </c>
      <c r="G6" s="54"/>
      <c r="H6" s="54"/>
      <c r="I6" s="137">
        <v>8757.82</v>
      </c>
      <c r="J6" s="54"/>
      <c r="K6" s="139">
        <v>3408883</v>
      </c>
      <c r="L6" s="54" t="s">
        <v>529</v>
      </c>
      <c r="M6" s="311">
        <v>31</v>
      </c>
      <c r="N6" s="56" t="s">
        <v>697</v>
      </c>
      <c r="O6" s="54" t="s">
        <v>179</v>
      </c>
      <c r="P6" s="74" t="s">
        <v>223</v>
      </c>
      <c r="Q6" s="56">
        <v>13</v>
      </c>
      <c r="R6" s="75" t="s">
        <v>219</v>
      </c>
      <c r="S6" s="55" t="s">
        <v>178</v>
      </c>
      <c r="T6" s="56" t="s">
        <v>122</v>
      </c>
    </row>
    <row r="7" spans="1:20" s="20" customFormat="1" ht="12.75">
      <c r="A7" s="12">
        <v>5</v>
      </c>
      <c r="B7" s="45" t="s">
        <v>45</v>
      </c>
      <c r="C7" s="138">
        <v>43126</v>
      </c>
      <c r="D7" s="179">
        <v>1264</v>
      </c>
      <c r="E7" s="68">
        <v>8</v>
      </c>
      <c r="F7" s="4">
        <v>633.72</v>
      </c>
      <c r="G7" s="4"/>
      <c r="H7" s="4"/>
      <c r="I7" s="4">
        <v>644</v>
      </c>
      <c r="J7" s="2"/>
      <c r="K7" s="4">
        <v>44341</v>
      </c>
      <c r="L7" s="46" t="s">
        <v>102</v>
      </c>
      <c r="M7" s="64" t="s">
        <v>159</v>
      </c>
      <c r="N7" s="73" t="s">
        <v>698</v>
      </c>
      <c r="O7" s="96" t="s">
        <v>160</v>
      </c>
      <c r="P7" s="65" t="s">
        <v>161</v>
      </c>
      <c r="Q7" s="56">
        <v>3</v>
      </c>
      <c r="R7" s="48" t="s">
        <v>458</v>
      </c>
      <c r="S7" s="44">
        <v>5147</v>
      </c>
      <c r="T7" s="56" t="s">
        <v>123</v>
      </c>
    </row>
    <row r="8" spans="1:20" ht="12.75">
      <c r="A8" s="14">
        <v>6</v>
      </c>
      <c r="B8" s="56" t="s">
        <v>45</v>
      </c>
      <c r="C8" s="318">
        <v>43147</v>
      </c>
      <c r="D8" s="354">
        <v>5469</v>
      </c>
      <c r="E8" s="319" t="s">
        <v>689</v>
      </c>
      <c r="F8" s="11">
        <v>3592.92</v>
      </c>
      <c r="G8" s="9"/>
      <c r="H8" s="9"/>
      <c r="I8" s="137">
        <v>1093</v>
      </c>
      <c r="J8" s="9"/>
      <c r="K8" s="11">
        <v>252151</v>
      </c>
      <c r="L8" s="89" t="s">
        <v>102</v>
      </c>
      <c r="M8" s="351">
        <v>5</v>
      </c>
      <c r="N8" s="56" t="s">
        <v>690</v>
      </c>
      <c r="O8" s="110" t="s">
        <v>691</v>
      </c>
      <c r="P8" s="74" t="s">
        <v>161</v>
      </c>
      <c r="Q8" s="56">
        <v>22</v>
      </c>
      <c r="R8" s="75" t="s">
        <v>692</v>
      </c>
      <c r="S8" s="78" t="s">
        <v>693</v>
      </c>
      <c r="T8" s="56" t="s">
        <v>123</v>
      </c>
    </row>
    <row r="9" spans="1:20" ht="12.75">
      <c r="A9" s="14">
        <v>7</v>
      </c>
      <c r="B9" s="56" t="s">
        <v>45</v>
      </c>
      <c r="C9" s="318">
        <v>43147</v>
      </c>
      <c r="D9" s="354">
        <v>5629</v>
      </c>
      <c r="E9" s="319">
        <v>29</v>
      </c>
      <c r="F9" s="11">
        <v>288.92</v>
      </c>
      <c r="G9" s="9"/>
      <c r="H9" s="9"/>
      <c r="I9" s="137">
        <v>391.6</v>
      </c>
      <c r="J9" s="9"/>
      <c r="K9" s="11">
        <v>11544</v>
      </c>
      <c r="L9" s="89" t="s">
        <v>102</v>
      </c>
      <c r="M9" s="351"/>
      <c r="N9" s="56" t="s">
        <v>699</v>
      </c>
      <c r="O9" s="110" t="s">
        <v>700</v>
      </c>
      <c r="P9" s="74" t="s">
        <v>701</v>
      </c>
      <c r="Q9" s="129">
        <v>16</v>
      </c>
      <c r="R9" s="75" t="s">
        <v>175</v>
      </c>
      <c r="S9" s="78">
        <v>2606</v>
      </c>
      <c r="T9" s="56" t="s">
        <v>123</v>
      </c>
    </row>
    <row r="10" spans="1:20" ht="12.75">
      <c r="A10" s="14">
        <v>8</v>
      </c>
      <c r="B10" s="56" t="s">
        <v>45</v>
      </c>
      <c r="C10" s="318">
        <v>43180</v>
      </c>
      <c r="D10" s="354">
        <v>6512</v>
      </c>
      <c r="E10" s="321">
        <v>11</v>
      </c>
      <c r="F10" s="11">
        <v>11639.9</v>
      </c>
      <c r="G10" s="9"/>
      <c r="H10" s="9"/>
      <c r="I10" s="9">
        <v>2118.43</v>
      </c>
      <c r="J10" s="9"/>
      <c r="K10" s="11">
        <v>3474074</v>
      </c>
      <c r="L10" s="54" t="s">
        <v>529</v>
      </c>
      <c r="M10" s="351">
        <v>10</v>
      </c>
      <c r="N10" s="56" t="s">
        <v>1032</v>
      </c>
      <c r="O10" s="54" t="s">
        <v>1033</v>
      </c>
      <c r="P10" s="74" t="s">
        <v>1036</v>
      </c>
      <c r="Q10" s="129">
        <v>37</v>
      </c>
      <c r="R10" s="75" t="s">
        <v>116</v>
      </c>
      <c r="S10" s="323">
        <v>1680</v>
      </c>
      <c r="T10" s="56" t="s">
        <v>122</v>
      </c>
    </row>
    <row r="11" spans="1:20" ht="12.75">
      <c r="A11" s="14">
        <v>9</v>
      </c>
      <c r="B11" s="56" t="s">
        <v>45</v>
      </c>
      <c r="C11" s="318">
        <v>43181</v>
      </c>
      <c r="D11" s="354">
        <v>6535</v>
      </c>
      <c r="E11" s="53" t="s">
        <v>1034</v>
      </c>
      <c r="F11" s="11">
        <v>14229.66</v>
      </c>
      <c r="G11" s="9"/>
      <c r="H11" s="9"/>
      <c r="I11" s="9">
        <v>2415.26</v>
      </c>
      <c r="J11" s="9"/>
      <c r="K11" s="11">
        <v>4267912</v>
      </c>
      <c r="L11" s="54" t="s">
        <v>529</v>
      </c>
      <c r="M11" s="351">
        <v>12</v>
      </c>
      <c r="N11" s="56" t="s">
        <v>1035</v>
      </c>
      <c r="O11" s="54" t="s">
        <v>1033</v>
      </c>
      <c r="P11" s="74" t="s">
        <v>1036</v>
      </c>
      <c r="Q11" s="129">
        <v>31</v>
      </c>
      <c r="R11" s="75" t="s">
        <v>1037</v>
      </c>
      <c r="S11" s="55" t="s">
        <v>1038</v>
      </c>
      <c r="T11" s="56" t="s">
        <v>122</v>
      </c>
    </row>
    <row r="12" spans="1:20" ht="12.75">
      <c r="A12" s="14">
        <v>10</v>
      </c>
      <c r="B12" s="56" t="s">
        <v>45</v>
      </c>
      <c r="C12" s="318">
        <v>43187</v>
      </c>
      <c r="D12" s="354">
        <v>5435</v>
      </c>
      <c r="E12" s="53" t="s">
        <v>1039</v>
      </c>
      <c r="F12" s="11">
        <v>12322.55</v>
      </c>
      <c r="G12" s="9"/>
      <c r="H12" s="9"/>
      <c r="I12" s="223">
        <v>1961.3</v>
      </c>
      <c r="J12" s="9"/>
      <c r="K12" s="11">
        <v>4467232</v>
      </c>
      <c r="L12" s="54" t="s">
        <v>102</v>
      </c>
      <c r="M12" s="351">
        <v>16</v>
      </c>
      <c r="N12" s="56" t="s">
        <v>1040</v>
      </c>
      <c r="O12" s="54" t="s">
        <v>1041</v>
      </c>
      <c r="P12" s="74" t="s">
        <v>1042</v>
      </c>
      <c r="Q12" s="129">
        <v>16</v>
      </c>
      <c r="R12" s="75" t="s">
        <v>1043</v>
      </c>
      <c r="S12" s="55" t="s">
        <v>1044</v>
      </c>
      <c r="T12" s="56" t="s">
        <v>122</v>
      </c>
    </row>
    <row r="13" spans="1:20" ht="12.75">
      <c r="A13" s="14">
        <v>11</v>
      </c>
      <c r="B13" s="56" t="s">
        <v>45</v>
      </c>
      <c r="C13" s="318">
        <v>43202</v>
      </c>
      <c r="D13" s="354">
        <v>5470</v>
      </c>
      <c r="E13" s="321">
        <v>1</v>
      </c>
      <c r="F13" s="11">
        <v>3986.99</v>
      </c>
      <c r="G13" s="9"/>
      <c r="H13" s="9"/>
      <c r="I13" s="223">
        <v>724.08</v>
      </c>
      <c r="J13" s="9"/>
      <c r="K13" s="11">
        <v>1440382</v>
      </c>
      <c r="L13" s="54" t="s">
        <v>529</v>
      </c>
      <c r="M13" s="351">
        <v>11</v>
      </c>
      <c r="N13" s="56" t="s">
        <v>1190</v>
      </c>
      <c r="O13" s="54" t="s">
        <v>1191</v>
      </c>
      <c r="P13" s="74" t="s">
        <v>1192</v>
      </c>
      <c r="Q13" s="129">
        <v>22</v>
      </c>
      <c r="R13" s="75" t="s">
        <v>1193</v>
      </c>
      <c r="S13" s="323">
        <v>5585</v>
      </c>
      <c r="T13" s="56" t="s">
        <v>123</v>
      </c>
    </row>
    <row r="14" spans="1:20" ht="12.75">
      <c r="A14" s="14">
        <v>12</v>
      </c>
      <c r="B14" s="56" t="s">
        <v>45</v>
      </c>
      <c r="C14" s="318">
        <v>43202</v>
      </c>
      <c r="D14" s="354">
        <v>5469</v>
      </c>
      <c r="E14" s="53" t="s">
        <v>1194</v>
      </c>
      <c r="F14" s="11">
        <v>11238.64</v>
      </c>
      <c r="G14" s="9"/>
      <c r="H14" s="9"/>
      <c r="I14" s="223">
        <v>3500.1</v>
      </c>
      <c r="J14" s="9"/>
      <c r="K14" s="11">
        <v>4144760</v>
      </c>
      <c r="L14" s="54" t="s">
        <v>102</v>
      </c>
      <c r="M14" s="351">
        <v>5</v>
      </c>
      <c r="N14" s="56" t="s">
        <v>1195</v>
      </c>
      <c r="O14" s="54" t="s">
        <v>1196</v>
      </c>
      <c r="P14" s="74" t="s">
        <v>1197</v>
      </c>
      <c r="Q14" s="129">
        <v>22</v>
      </c>
      <c r="R14" s="75" t="s">
        <v>1198</v>
      </c>
      <c r="S14" s="55" t="s">
        <v>1199</v>
      </c>
      <c r="T14" s="56" t="s">
        <v>122</v>
      </c>
    </row>
    <row r="15" spans="1:20" ht="12.75">
      <c r="A15" s="14">
        <v>13</v>
      </c>
      <c r="B15" s="56" t="s">
        <v>45</v>
      </c>
      <c r="C15" s="318">
        <v>43207</v>
      </c>
      <c r="D15" s="354">
        <v>6501</v>
      </c>
      <c r="E15" s="53" t="s">
        <v>1200</v>
      </c>
      <c r="F15" s="11">
        <v>56751.09</v>
      </c>
      <c r="G15" s="9"/>
      <c r="H15" s="9"/>
      <c r="I15" s="223">
        <v>11050.8</v>
      </c>
      <c r="J15" s="9"/>
      <c r="K15" s="11">
        <v>21335974</v>
      </c>
      <c r="L15" s="54" t="s">
        <v>102</v>
      </c>
      <c r="M15" s="351">
        <v>20</v>
      </c>
      <c r="N15" s="56" t="s">
        <v>1201</v>
      </c>
      <c r="O15" s="54" t="s">
        <v>873</v>
      </c>
      <c r="P15" s="74" t="s">
        <v>874</v>
      </c>
      <c r="Q15" s="129">
        <v>37</v>
      </c>
      <c r="R15" s="75" t="s">
        <v>116</v>
      </c>
      <c r="S15" s="55" t="s">
        <v>1202</v>
      </c>
      <c r="T15" s="56" t="s">
        <v>122</v>
      </c>
    </row>
    <row r="16" spans="1:20" ht="12.75">
      <c r="A16" s="14">
        <v>14</v>
      </c>
      <c r="B16" s="56" t="s">
        <v>45</v>
      </c>
      <c r="C16" s="318">
        <v>43210</v>
      </c>
      <c r="D16" s="354">
        <v>3971</v>
      </c>
      <c r="E16" s="53" t="s">
        <v>1203</v>
      </c>
      <c r="F16" s="11">
        <v>176882.59</v>
      </c>
      <c r="G16" s="9"/>
      <c r="H16" s="9"/>
      <c r="I16" s="223">
        <v>13434.62</v>
      </c>
      <c r="J16" s="9"/>
      <c r="K16" s="11">
        <v>63800471</v>
      </c>
      <c r="L16" s="54" t="s">
        <v>529</v>
      </c>
      <c r="M16" s="311" t="s">
        <v>1204</v>
      </c>
      <c r="N16" s="56" t="s">
        <v>1205</v>
      </c>
      <c r="O16" s="54" t="s">
        <v>1206</v>
      </c>
      <c r="P16" s="74" t="s">
        <v>1042</v>
      </c>
      <c r="Q16" s="129">
        <v>22</v>
      </c>
      <c r="R16" s="75" t="s">
        <v>1207</v>
      </c>
      <c r="S16" s="55" t="s">
        <v>1208</v>
      </c>
      <c r="T16" s="56" t="s">
        <v>122</v>
      </c>
    </row>
    <row r="17" spans="1:20" ht="12.75">
      <c r="A17" s="14">
        <v>15</v>
      </c>
      <c r="B17" s="56" t="s">
        <v>45</v>
      </c>
      <c r="C17" s="318">
        <v>43220</v>
      </c>
      <c r="D17" s="354">
        <v>519</v>
      </c>
      <c r="E17" s="53" t="s">
        <v>1209</v>
      </c>
      <c r="F17" s="11">
        <v>9400.62</v>
      </c>
      <c r="G17" s="9"/>
      <c r="H17" s="9"/>
      <c r="I17" s="223">
        <v>1500.35</v>
      </c>
      <c r="J17" s="9"/>
      <c r="K17" s="11">
        <v>2479581</v>
      </c>
      <c r="L17" s="54" t="s">
        <v>529</v>
      </c>
      <c r="M17" s="311" t="s">
        <v>1210</v>
      </c>
      <c r="N17" s="56" t="s">
        <v>1211</v>
      </c>
      <c r="O17" s="54" t="s">
        <v>1212</v>
      </c>
      <c r="P17" s="74" t="s">
        <v>1213</v>
      </c>
      <c r="Q17" s="129">
        <v>9</v>
      </c>
      <c r="R17" s="75" t="s">
        <v>1214</v>
      </c>
      <c r="S17" s="55" t="s">
        <v>1215</v>
      </c>
      <c r="T17" s="56" t="s">
        <v>123</v>
      </c>
    </row>
    <row r="18" spans="1:20" ht="12.75">
      <c r="A18" s="14">
        <v>16</v>
      </c>
      <c r="B18" s="56" t="s">
        <v>45</v>
      </c>
      <c r="C18" s="318">
        <v>43220</v>
      </c>
      <c r="D18" s="354">
        <v>27</v>
      </c>
      <c r="E18" s="321">
        <v>22</v>
      </c>
      <c r="F18" s="11">
        <v>15861.83</v>
      </c>
      <c r="G18" s="9"/>
      <c r="H18" s="9"/>
      <c r="I18" s="223">
        <v>1607.2</v>
      </c>
      <c r="J18" s="9"/>
      <c r="K18" s="11">
        <v>5794514</v>
      </c>
      <c r="L18" s="54" t="s">
        <v>529</v>
      </c>
      <c r="M18" s="351">
        <v>16</v>
      </c>
      <c r="N18" s="56" t="s">
        <v>1216</v>
      </c>
      <c r="O18" s="54" t="s">
        <v>1217</v>
      </c>
      <c r="P18" s="74" t="s">
        <v>1218</v>
      </c>
      <c r="Q18" s="129">
        <v>9</v>
      </c>
      <c r="R18" s="75" t="s">
        <v>762</v>
      </c>
      <c r="S18" s="55" t="s">
        <v>1219</v>
      </c>
      <c r="T18" s="56" t="s">
        <v>122</v>
      </c>
    </row>
    <row r="19" spans="1:20" ht="12.75">
      <c r="A19" s="14">
        <v>17</v>
      </c>
      <c r="B19" s="56" t="s">
        <v>45</v>
      </c>
      <c r="C19" s="318">
        <v>43224</v>
      </c>
      <c r="D19" s="354">
        <v>654</v>
      </c>
      <c r="E19" s="321">
        <v>3</v>
      </c>
      <c r="F19" s="11">
        <v>1098.61</v>
      </c>
      <c r="G19" s="9"/>
      <c r="H19" s="9"/>
      <c r="I19" s="223">
        <v>675</v>
      </c>
      <c r="J19" s="9"/>
      <c r="K19" s="11">
        <v>4057854</v>
      </c>
      <c r="L19" s="54" t="s">
        <v>102</v>
      </c>
      <c r="M19" s="351">
        <v>3</v>
      </c>
      <c r="N19" s="56" t="s">
        <v>1630</v>
      </c>
      <c r="O19" s="54" t="s">
        <v>1631</v>
      </c>
      <c r="P19" s="74" t="s">
        <v>1631</v>
      </c>
      <c r="Q19" s="56">
        <v>6</v>
      </c>
      <c r="R19" s="75" t="s">
        <v>1632</v>
      </c>
      <c r="S19" s="323">
        <v>577</v>
      </c>
      <c r="T19" s="56" t="s">
        <v>123</v>
      </c>
    </row>
    <row r="20" spans="1:20" ht="12.75">
      <c r="A20" s="14">
        <v>18</v>
      </c>
      <c r="B20" s="56" t="s">
        <v>45</v>
      </c>
      <c r="C20" s="318">
        <v>43231</v>
      </c>
      <c r="D20" s="354">
        <v>6601</v>
      </c>
      <c r="E20" s="53" t="s">
        <v>1633</v>
      </c>
      <c r="F20" s="11">
        <v>198940.07</v>
      </c>
      <c r="G20" s="9"/>
      <c r="H20" s="9"/>
      <c r="I20" s="223">
        <v>29776.8</v>
      </c>
      <c r="J20" s="9"/>
      <c r="K20" s="11">
        <v>73600165</v>
      </c>
      <c r="L20" s="54" t="s">
        <v>529</v>
      </c>
      <c r="M20" s="311" t="s">
        <v>1634</v>
      </c>
      <c r="N20" s="56" t="s">
        <v>1635</v>
      </c>
      <c r="O20" s="54" t="s">
        <v>1636</v>
      </c>
      <c r="P20" s="74" t="s">
        <v>1637</v>
      </c>
      <c r="Q20" s="56">
        <v>37</v>
      </c>
      <c r="R20" s="75" t="s">
        <v>1638</v>
      </c>
      <c r="S20" s="55" t="s">
        <v>1639</v>
      </c>
      <c r="T20" s="56" t="s">
        <v>122</v>
      </c>
    </row>
    <row r="21" spans="1:20" ht="12.75">
      <c r="A21" s="14">
        <v>19</v>
      </c>
      <c r="B21" s="56" t="s">
        <v>45</v>
      </c>
      <c r="C21" s="318">
        <v>43250</v>
      </c>
      <c r="D21" s="354">
        <v>2829</v>
      </c>
      <c r="E21" s="321">
        <v>26</v>
      </c>
      <c r="F21" s="11">
        <v>12234.27</v>
      </c>
      <c r="G21" s="9"/>
      <c r="H21" s="9"/>
      <c r="I21" s="223">
        <v>1425</v>
      </c>
      <c r="J21" s="9"/>
      <c r="K21" s="11">
        <v>4462239</v>
      </c>
      <c r="L21" s="54" t="s">
        <v>529</v>
      </c>
      <c r="M21" s="311" t="s">
        <v>1640</v>
      </c>
      <c r="N21" s="56" t="s">
        <v>1641</v>
      </c>
      <c r="O21" s="54" t="s">
        <v>1642</v>
      </c>
      <c r="P21" s="74" t="s">
        <v>1643</v>
      </c>
      <c r="Q21" s="56">
        <v>12</v>
      </c>
      <c r="R21" s="75" t="s">
        <v>1484</v>
      </c>
      <c r="S21" s="323">
        <v>1007</v>
      </c>
      <c r="T21" s="56" t="s">
        <v>122</v>
      </c>
    </row>
    <row r="22" spans="1:20" ht="12.75">
      <c r="A22" s="14">
        <v>20</v>
      </c>
      <c r="B22" s="56" t="s">
        <v>45</v>
      </c>
      <c r="C22" s="318">
        <v>43257</v>
      </c>
      <c r="D22" s="354">
        <v>6512</v>
      </c>
      <c r="E22" s="53" t="s">
        <v>1864</v>
      </c>
      <c r="F22" s="11">
        <v>73135</v>
      </c>
      <c r="G22" s="9"/>
      <c r="H22" s="9"/>
      <c r="I22" s="223">
        <v>13466.74</v>
      </c>
      <c r="J22" s="9"/>
      <c r="K22" s="11">
        <v>27446460</v>
      </c>
      <c r="L22" s="54" t="s">
        <v>102</v>
      </c>
      <c r="M22" s="311" t="s">
        <v>1865</v>
      </c>
      <c r="N22" s="56" t="s">
        <v>1866</v>
      </c>
      <c r="O22" s="54" t="s">
        <v>179</v>
      </c>
      <c r="P22" s="74" t="s">
        <v>1340</v>
      </c>
      <c r="Q22" s="56">
        <v>37</v>
      </c>
      <c r="R22" s="75" t="s">
        <v>1867</v>
      </c>
      <c r="S22" s="55" t="s">
        <v>1868</v>
      </c>
      <c r="T22" s="56" t="s">
        <v>122</v>
      </c>
    </row>
    <row r="23" spans="1:20" ht="12.75">
      <c r="A23" s="14">
        <v>21</v>
      </c>
      <c r="B23" s="56" t="s">
        <v>45</v>
      </c>
      <c r="C23" s="318">
        <v>43257</v>
      </c>
      <c r="D23" s="354">
        <v>6512</v>
      </c>
      <c r="E23" s="321">
        <v>21</v>
      </c>
      <c r="F23" s="11">
        <v>39573.9</v>
      </c>
      <c r="G23" s="9"/>
      <c r="H23" s="9"/>
      <c r="I23" s="223">
        <v>6301.07</v>
      </c>
      <c r="J23" s="9"/>
      <c r="K23" s="11">
        <v>14789642</v>
      </c>
      <c r="L23" s="54" t="s">
        <v>529</v>
      </c>
      <c r="M23" s="311" t="s">
        <v>860</v>
      </c>
      <c r="N23" s="56" t="s">
        <v>1869</v>
      </c>
      <c r="O23" s="54" t="s">
        <v>179</v>
      </c>
      <c r="P23" s="74" t="s">
        <v>1340</v>
      </c>
      <c r="Q23" s="129">
        <v>37</v>
      </c>
      <c r="R23" s="75" t="s">
        <v>1870</v>
      </c>
      <c r="S23" s="55" t="s">
        <v>1871</v>
      </c>
      <c r="T23" s="56" t="s">
        <v>122</v>
      </c>
    </row>
    <row r="24" spans="1:20" ht="12.75">
      <c r="A24" s="14">
        <v>22</v>
      </c>
      <c r="B24" s="56" t="s">
        <v>45</v>
      </c>
      <c r="C24" s="318">
        <v>43258</v>
      </c>
      <c r="D24" s="354">
        <v>3971</v>
      </c>
      <c r="E24" s="53" t="s">
        <v>1872</v>
      </c>
      <c r="F24" s="11">
        <v>15199.054</v>
      </c>
      <c r="G24" s="9"/>
      <c r="H24" s="9"/>
      <c r="I24" s="223">
        <v>3600.26</v>
      </c>
      <c r="J24" s="9"/>
      <c r="K24" s="11">
        <v>4099022</v>
      </c>
      <c r="L24" s="54" t="s">
        <v>102</v>
      </c>
      <c r="M24" s="311" t="s">
        <v>1873</v>
      </c>
      <c r="N24" s="56" t="s">
        <v>1874</v>
      </c>
      <c r="O24" s="54" t="s">
        <v>1879</v>
      </c>
      <c r="P24" s="74" t="s">
        <v>1875</v>
      </c>
      <c r="Q24" s="56">
        <v>22</v>
      </c>
      <c r="R24" s="75" t="s">
        <v>975</v>
      </c>
      <c r="S24" s="55" t="s">
        <v>1876</v>
      </c>
      <c r="T24" s="56" t="s">
        <v>122</v>
      </c>
    </row>
    <row r="25" spans="1:20" ht="12.75">
      <c r="A25" s="14">
        <v>23</v>
      </c>
      <c r="B25" s="56" t="s">
        <v>45</v>
      </c>
      <c r="C25" s="318">
        <v>43258</v>
      </c>
      <c r="D25" s="354">
        <v>6620</v>
      </c>
      <c r="E25" s="53" t="s">
        <v>1877</v>
      </c>
      <c r="F25" s="11">
        <v>14614.09</v>
      </c>
      <c r="G25" s="9"/>
      <c r="H25" s="9"/>
      <c r="I25" s="223">
        <v>3719.2</v>
      </c>
      <c r="J25" s="9"/>
      <c r="K25" s="11">
        <v>5451614</v>
      </c>
      <c r="L25" s="54" t="s">
        <v>102</v>
      </c>
      <c r="M25" s="311" t="s">
        <v>127</v>
      </c>
      <c r="N25" s="56" t="s">
        <v>1878</v>
      </c>
      <c r="O25" s="54" t="s">
        <v>1880</v>
      </c>
      <c r="P25" s="74" t="s">
        <v>124</v>
      </c>
      <c r="Q25" s="56">
        <v>37</v>
      </c>
      <c r="R25" s="75" t="s">
        <v>551</v>
      </c>
      <c r="S25" s="55" t="s">
        <v>1881</v>
      </c>
      <c r="T25" s="56" t="s">
        <v>122</v>
      </c>
    </row>
    <row r="26" spans="1:20" ht="12.75">
      <c r="A26" s="14">
        <v>24</v>
      </c>
      <c r="B26" s="56" t="s">
        <v>45</v>
      </c>
      <c r="C26" s="318">
        <v>43276</v>
      </c>
      <c r="D26" s="354">
        <v>3383</v>
      </c>
      <c r="E26" s="321">
        <v>9</v>
      </c>
      <c r="F26" s="11">
        <v>16284.2</v>
      </c>
      <c r="G26" s="9"/>
      <c r="H26" s="9"/>
      <c r="I26" s="223">
        <v>2629</v>
      </c>
      <c r="J26" s="9"/>
      <c r="K26" s="11">
        <v>4885651</v>
      </c>
      <c r="L26" s="54" t="s">
        <v>529</v>
      </c>
      <c r="M26" s="311" t="s">
        <v>1873</v>
      </c>
      <c r="N26" s="56" t="s">
        <v>1882</v>
      </c>
      <c r="O26" s="54" t="s">
        <v>1883</v>
      </c>
      <c r="P26" s="74" t="s">
        <v>1884</v>
      </c>
      <c r="Q26" s="56">
        <v>36</v>
      </c>
      <c r="R26" s="75" t="s">
        <v>1885</v>
      </c>
      <c r="S26" s="55" t="s">
        <v>1886</v>
      </c>
      <c r="T26" s="56" t="s">
        <v>122</v>
      </c>
    </row>
    <row r="27" spans="1:20" ht="12.75">
      <c r="A27" s="14">
        <v>25</v>
      </c>
      <c r="B27" s="56" t="s">
        <v>45</v>
      </c>
      <c r="C27" s="318">
        <v>43276</v>
      </c>
      <c r="D27" s="354">
        <v>6235</v>
      </c>
      <c r="E27" s="53" t="s">
        <v>1887</v>
      </c>
      <c r="F27" s="11">
        <v>23012.21</v>
      </c>
      <c r="G27" s="9"/>
      <c r="H27" s="9"/>
      <c r="I27" s="223">
        <v>4203</v>
      </c>
      <c r="J27" s="9"/>
      <c r="K27" s="11">
        <v>8466089</v>
      </c>
      <c r="L27" s="54" t="s">
        <v>102</v>
      </c>
      <c r="M27" s="311" t="s">
        <v>1888</v>
      </c>
      <c r="N27" s="56" t="s">
        <v>1889</v>
      </c>
      <c r="O27" s="54" t="s">
        <v>1890</v>
      </c>
      <c r="P27" s="74" t="s">
        <v>171</v>
      </c>
      <c r="Q27" s="56">
        <v>28</v>
      </c>
      <c r="R27" s="75" t="s">
        <v>1891</v>
      </c>
      <c r="S27" s="55" t="s">
        <v>1892</v>
      </c>
      <c r="T27" s="56" t="s">
        <v>122</v>
      </c>
    </row>
    <row r="28" spans="1:20" ht="12.75">
      <c r="A28" s="14">
        <v>26</v>
      </c>
      <c r="B28" s="56" t="s">
        <v>45</v>
      </c>
      <c r="C28" s="318">
        <v>43277</v>
      </c>
      <c r="D28" s="354">
        <v>6501</v>
      </c>
      <c r="E28" s="321">
        <v>2</v>
      </c>
      <c r="F28" s="11">
        <v>98917.23</v>
      </c>
      <c r="G28" s="9"/>
      <c r="H28" s="9"/>
      <c r="I28" s="223">
        <v>13889.61</v>
      </c>
      <c r="J28" s="9"/>
      <c r="K28" s="11">
        <v>36154009</v>
      </c>
      <c r="L28" s="54" t="s">
        <v>529</v>
      </c>
      <c r="M28" s="311" t="s">
        <v>1893</v>
      </c>
      <c r="N28" s="56" t="s">
        <v>1894</v>
      </c>
      <c r="O28" s="54" t="s">
        <v>1636</v>
      </c>
      <c r="P28" s="74" t="s">
        <v>1637</v>
      </c>
      <c r="Q28" s="56">
        <v>37</v>
      </c>
      <c r="R28" s="75" t="s">
        <v>219</v>
      </c>
      <c r="S28" s="323">
        <v>2362</v>
      </c>
      <c r="T28" s="56" t="s">
        <v>122</v>
      </c>
    </row>
    <row r="29" spans="1:20" ht="12.75">
      <c r="A29" s="14">
        <v>27</v>
      </c>
      <c r="B29" s="56" t="s">
        <v>45</v>
      </c>
      <c r="C29" s="318">
        <v>43277</v>
      </c>
      <c r="D29" s="354">
        <v>3601</v>
      </c>
      <c r="E29" s="53" t="s">
        <v>1895</v>
      </c>
      <c r="F29" s="11">
        <v>211382.7</v>
      </c>
      <c r="G29" s="9"/>
      <c r="H29" s="9"/>
      <c r="I29" s="223">
        <v>20775.12</v>
      </c>
      <c r="J29" s="9"/>
      <c r="K29" s="11">
        <v>72471648</v>
      </c>
      <c r="L29" s="54" t="s">
        <v>529</v>
      </c>
      <c r="M29" s="311" t="s">
        <v>148</v>
      </c>
      <c r="N29" s="56" t="s">
        <v>1896</v>
      </c>
      <c r="O29" s="54" t="s">
        <v>1303</v>
      </c>
      <c r="P29" s="74" t="s">
        <v>1897</v>
      </c>
      <c r="Q29" s="56">
        <v>36</v>
      </c>
      <c r="R29" s="75" t="s">
        <v>1898</v>
      </c>
      <c r="S29" s="55" t="s">
        <v>1899</v>
      </c>
      <c r="T29" s="56" t="s">
        <v>122</v>
      </c>
    </row>
    <row r="30" spans="1:20" ht="12.75">
      <c r="A30" s="14">
        <v>28</v>
      </c>
      <c r="B30" s="56" t="s">
        <v>45</v>
      </c>
      <c r="C30" s="318">
        <v>43277</v>
      </c>
      <c r="D30" s="354">
        <v>3927</v>
      </c>
      <c r="E30" s="321">
        <v>13</v>
      </c>
      <c r="F30" s="11">
        <v>22267.88</v>
      </c>
      <c r="G30" s="9"/>
      <c r="H30" s="9"/>
      <c r="I30" s="223">
        <v>5140.43</v>
      </c>
      <c r="J30" s="9"/>
      <c r="K30" s="11">
        <v>5983718</v>
      </c>
      <c r="L30" s="54" t="s">
        <v>521</v>
      </c>
      <c r="M30" s="311" t="s">
        <v>1900</v>
      </c>
      <c r="N30" s="56" t="s">
        <v>1901</v>
      </c>
      <c r="O30" s="54" t="s">
        <v>1902</v>
      </c>
      <c r="P30" s="74" t="s">
        <v>1903</v>
      </c>
      <c r="Q30" s="56">
        <v>16</v>
      </c>
      <c r="R30" s="75" t="s">
        <v>1904</v>
      </c>
      <c r="S30" s="55" t="s">
        <v>1905</v>
      </c>
      <c r="T30" s="56" t="s">
        <v>122</v>
      </c>
    </row>
    <row r="31" spans="1:20" ht="12.75">
      <c r="A31" s="14">
        <v>29</v>
      </c>
      <c r="B31" s="56" t="s">
        <v>45</v>
      </c>
      <c r="C31" s="318">
        <v>43286</v>
      </c>
      <c r="D31" s="354">
        <v>6300</v>
      </c>
      <c r="E31" s="53" t="s">
        <v>940</v>
      </c>
      <c r="F31" s="11">
        <v>45970.44</v>
      </c>
      <c r="G31" s="9"/>
      <c r="H31" s="9"/>
      <c r="I31" s="223">
        <v>10959.55</v>
      </c>
      <c r="J31" s="9"/>
      <c r="K31" s="11">
        <v>17931171</v>
      </c>
      <c r="L31" s="54" t="s">
        <v>102</v>
      </c>
      <c r="M31" s="311" t="s">
        <v>2099</v>
      </c>
      <c r="N31" s="56" t="s">
        <v>2100</v>
      </c>
      <c r="O31" s="54" t="s">
        <v>2101</v>
      </c>
      <c r="P31" s="74" t="s">
        <v>2102</v>
      </c>
      <c r="Q31" s="56">
        <v>36</v>
      </c>
      <c r="R31" s="75" t="s">
        <v>2103</v>
      </c>
      <c r="S31" s="55" t="s">
        <v>2104</v>
      </c>
      <c r="T31" s="56" t="s">
        <v>122</v>
      </c>
    </row>
    <row r="32" spans="1:20" ht="12.75">
      <c r="A32" s="14">
        <v>30</v>
      </c>
      <c r="B32" s="56" t="s">
        <v>45</v>
      </c>
      <c r="C32" s="318">
        <v>43286</v>
      </c>
      <c r="D32" s="354">
        <v>6523</v>
      </c>
      <c r="E32" s="53" t="s">
        <v>2105</v>
      </c>
      <c r="F32" s="11">
        <v>16060.29</v>
      </c>
      <c r="G32" s="9"/>
      <c r="H32" s="9"/>
      <c r="I32" s="223">
        <v>3244</v>
      </c>
      <c r="J32" s="9"/>
      <c r="K32" s="11">
        <v>5880683</v>
      </c>
      <c r="L32" s="54" t="s">
        <v>102</v>
      </c>
      <c r="M32" s="311" t="s">
        <v>961</v>
      </c>
      <c r="N32" s="56" t="s">
        <v>2106</v>
      </c>
      <c r="O32" s="54" t="s">
        <v>2107</v>
      </c>
      <c r="P32" s="74" t="s">
        <v>2108</v>
      </c>
      <c r="Q32" s="56">
        <v>31</v>
      </c>
      <c r="R32" s="75" t="s">
        <v>2109</v>
      </c>
      <c r="S32" s="55" t="s">
        <v>2110</v>
      </c>
      <c r="T32" s="56" t="s">
        <v>122</v>
      </c>
    </row>
    <row r="33" spans="1:20" ht="12.75">
      <c r="A33" s="14">
        <v>31</v>
      </c>
      <c r="B33" s="56" t="s">
        <v>45</v>
      </c>
      <c r="C33" s="318">
        <v>43291</v>
      </c>
      <c r="D33" s="354">
        <v>3929</v>
      </c>
      <c r="E33" s="53" t="s">
        <v>2111</v>
      </c>
      <c r="F33" s="11">
        <v>10004.74</v>
      </c>
      <c r="G33" s="9"/>
      <c r="H33" s="9"/>
      <c r="I33" s="223">
        <v>1730.55</v>
      </c>
      <c r="J33" s="9"/>
      <c r="K33" s="11">
        <v>3688050</v>
      </c>
      <c r="L33" s="54" t="s">
        <v>102</v>
      </c>
      <c r="M33" s="311" t="s">
        <v>609</v>
      </c>
      <c r="N33" s="56" t="s">
        <v>2112</v>
      </c>
      <c r="O33" s="54" t="s">
        <v>2113</v>
      </c>
      <c r="P33" s="74" t="s">
        <v>2114</v>
      </c>
      <c r="Q33" s="56">
        <v>16</v>
      </c>
      <c r="R33" s="75" t="s">
        <v>579</v>
      </c>
      <c r="S33" s="55" t="s">
        <v>2115</v>
      </c>
      <c r="T33" s="56" t="s">
        <v>122</v>
      </c>
    </row>
    <row r="34" spans="1:20" ht="12.75">
      <c r="A34" s="14">
        <v>32</v>
      </c>
      <c r="B34" s="56" t="s">
        <v>45</v>
      </c>
      <c r="C34" s="318">
        <v>43298</v>
      </c>
      <c r="D34" s="354">
        <v>6729</v>
      </c>
      <c r="E34" s="53" t="s">
        <v>2116</v>
      </c>
      <c r="F34" s="11">
        <v>21994.96</v>
      </c>
      <c r="G34" s="9"/>
      <c r="H34" s="9"/>
      <c r="I34" s="223">
        <v>3544.29</v>
      </c>
      <c r="J34" s="9"/>
      <c r="K34" s="11">
        <v>7997824</v>
      </c>
      <c r="L34" s="54" t="s">
        <v>529</v>
      </c>
      <c r="M34" s="311" t="s">
        <v>1640</v>
      </c>
      <c r="N34" s="56" t="s">
        <v>2117</v>
      </c>
      <c r="O34" s="54" t="s">
        <v>2118</v>
      </c>
      <c r="P34" s="74" t="s">
        <v>189</v>
      </c>
      <c r="Q34" s="56">
        <v>31</v>
      </c>
      <c r="R34" s="75" t="s">
        <v>2119</v>
      </c>
      <c r="S34" s="55" t="s">
        <v>2120</v>
      </c>
      <c r="T34" s="56" t="s">
        <v>122</v>
      </c>
    </row>
    <row r="35" spans="1:20" ht="12.75">
      <c r="A35" s="14">
        <v>33</v>
      </c>
      <c r="B35" s="56" t="s">
        <v>45</v>
      </c>
      <c r="C35" s="318">
        <v>43312</v>
      </c>
      <c r="D35" s="354">
        <v>20</v>
      </c>
      <c r="E35" s="53" t="s">
        <v>2121</v>
      </c>
      <c r="F35" s="11">
        <v>6044.79</v>
      </c>
      <c r="G35" s="9"/>
      <c r="H35" s="9"/>
      <c r="I35" s="223">
        <v>1194.3</v>
      </c>
      <c r="J35" s="9"/>
      <c r="K35" s="11">
        <v>2264790</v>
      </c>
      <c r="L35" s="54" t="s">
        <v>529</v>
      </c>
      <c r="M35" s="311" t="s">
        <v>156</v>
      </c>
      <c r="N35" s="56" t="s">
        <v>2122</v>
      </c>
      <c r="O35" s="54" t="s">
        <v>2123</v>
      </c>
      <c r="P35" s="74" t="s">
        <v>2124</v>
      </c>
      <c r="Q35" s="56">
        <v>9</v>
      </c>
      <c r="R35" s="75" t="s">
        <v>762</v>
      </c>
      <c r="S35" s="55" t="s">
        <v>2125</v>
      </c>
      <c r="T35" s="56" t="s">
        <v>123</v>
      </c>
    </row>
    <row r="36" spans="1:20" ht="12.75">
      <c r="A36" s="14">
        <v>34</v>
      </c>
      <c r="B36" s="56" t="s">
        <v>45</v>
      </c>
      <c r="C36" s="318">
        <v>43319</v>
      </c>
      <c r="D36" s="354">
        <v>1127</v>
      </c>
      <c r="E36" s="53" t="s">
        <v>2477</v>
      </c>
      <c r="F36" s="11">
        <v>15224.78</v>
      </c>
      <c r="G36" s="9"/>
      <c r="H36" s="9"/>
      <c r="I36" s="223">
        <v>2311.44</v>
      </c>
      <c r="J36" s="9"/>
      <c r="K36" s="11">
        <v>5492420</v>
      </c>
      <c r="L36" s="54" t="s">
        <v>529</v>
      </c>
      <c r="M36" s="311" t="s">
        <v>135</v>
      </c>
      <c r="N36" s="56" t="s">
        <v>2478</v>
      </c>
      <c r="O36" s="54" t="s">
        <v>2479</v>
      </c>
      <c r="P36" s="74" t="s">
        <v>2480</v>
      </c>
      <c r="Q36" s="56">
        <v>9</v>
      </c>
      <c r="R36" s="75" t="s">
        <v>2481</v>
      </c>
      <c r="S36" s="55" t="s">
        <v>2482</v>
      </c>
      <c r="T36" s="56" t="s">
        <v>122</v>
      </c>
    </row>
    <row r="37" spans="1:20" ht="12.75">
      <c r="A37" s="14">
        <v>35</v>
      </c>
      <c r="B37" s="56" t="s">
        <v>45</v>
      </c>
      <c r="C37" s="318">
        <v>43332</v>
      </c>
      <c r="D37" s="354">
        <v>6523</v>
      </c>
      <c r="E37" s="321">
        <v>12</v>
      </c>
      <c r="F37" s="11">
        <v>534.33</v>
      </c>
      <c r="G37" s="9"/>
      <c r="H37" s="9"/>
      <c r="I37" s="223">
        <v>608</v>
      </c>
      <c r="J37" s="9"/>
      <c r="K37" s="11">
        <v>140278</v>
      </c>
      <c r="L37" s="54" t="s">
        <v>102</v>
      </c>
      <c r="M37" s="311" t="s">
        <v>137</v>
      </c>
      <c r="N37" s="56" t="s">
        <v>2483</v>
      </c>
      <c r="O37" s="74" t="s">
        <v>2484</v>
      </c>
      <c r="P37" s="366" t="s">
        <v>2485</v>
      </c>
      <c r="Q37" s="56">
        <v>31</v>
      </c>
      <c r="R37" s="75" t="s">
        <v>2055</v>
      </c>
      <c r="S37" s="323">
        <v>1877</v>
      </c>
      <c r="T37" s="56" t="s">
        <v>123</v>
      </c>
    </row>
    <row r="38" spans="1:20" ht="12.75">
      <c r="A38" s="14">
        <v>36</v>
      </c>
      <c r="B38" s="56" t="s">
        <v>45</v>
      </c>
      <c r="C38" s="318">
        <v>43332</v>
      </c>
      <c r="D38" s="354">
        <v>5801</v>
      </c>
      <c r="E38" s="53" t="s">
        <v>2486</v>
      </c>
      <c r="F38" s="11">
        <v>11022.05</v>
      </c>
      <c r="G38" s="9"/>
      <c r="H38" s="9"/>
      <c r="I38" s="223">
        <v>2142.8</v>
      </c>
      <c r="J38" s="9"/>
      <c r="K38" s="11">
        <v>4005337</v>
      </c>
      <c r="L38" s="54" t="s">
        <v>102</v>
      </c>
      <c r="M38" s="311" t="s">
        <v>135</v>
      </c>
      <c r="N38" s="56" t="s">
        <v>2487</v>
      </c>
      <c r="O38" s="54" t="s">
        <v>2488</v>
      </c>
      <c r="P38" s="74" t="s">
        <v>120</v>
      </c>
      <c r="Q38" s="56">
        <v>13</v>
      </c>
      <c r="R38" s="75" t="s">
        <v>2489</v>
      </c>
      <c r="S38" s="55" t="s">
        <v>2490</v>
      </c>
      <c r="T38" s="56" t="s">
        <v>122</v>
      </c>
    </row>
    <row r="39" spans="1:20" ht="12.75">
      <c r="A39" s="14">
        <v>37</v>
      </c>
      <c r="B39" s="56" t="s">
        <v>45</v>
      </c>
      <c r="C39" s="318">
        <v>43332</v>
      </c>
      <c r="D39" s="354">
        <v>6601</v>
      </c>
      <c r="E39" s="53" t="s">
        <v>2491</v>
      </c>
      <c r="F39" s="11">
        <v>19397.92</v>
      </c>
      <c r="G39" s="9"/>
      <c r="H39" s="9"/>
      <c r="I39" s="223">
        <v>3674.38</v>
      </c>
      <c r="J39" s="9"/>
      <c r="K39" s="11">
        <v>5857667</v>
      </c>
      <c r="L39" s="54" t="s">
        <v>102</v>
      </c>
      <c r="M39" s="311" t="s">
        <v>2492</v>
      </c>
      <c r="N39" s="56" t="s">
        <v>2493</v>
      </c>
      <c r="O39" s="54" t="s">
        <v>2494</v>
      </c>
      <c r="P39" s="74" t="s">
        <v>2495</v>
      </c>
      <c r="Q39" s="56">
        <v>37</v>
      </c>
      <c r="R39" s="75" t="s">
        <v>2496</v>
      </c>
      <c r="S39" s="55" t="s">
        <v>2497</v>
      </c>
      <c r="T39" s="56" t="s">
        <v>122</v>
      </c>
    </row>
    <row r="40" spans="1:20" ht="12.75">
      <c r="A40" s="14">
        <v>38</v>
      </c>
      <c r="B40" s="56" t="s">
        <v>45</v>
      </c>
      <c r="C40" s="318">
        <v>43332</v>
      </c>
      <c r="D40" s="354">
        <v>3903</v>
      </c>
      <c r="E40" s="53" t="s">
        <v>2498</v>
      </c>
      <c r="F40" s="11">
        <v>7885.3</v>
      </c>
      <c r="G40" s="9"/>
      <c r="H40" s="9"/>
      <c r="I40" s="223">
        <v>1449</v>
      </c>
      <c r="J40" s="9"/>
      <c r="K40" s="11">
        <v>2837377</v>
      </c>
      <c r="L40" s="54" t="s">
        <v>102</v>
      </c>
      <c r="M40" s="311" t="s">
        <v>141</v>
      </c>
      <c r="N40" s="56" t="s">
        <v>2499</v>
      </c>
      <c r="O40" s="54" t="s">
        <v>2500</v>
      </c>
      <c r="P40" s="74" t="s">
        <v>534</v>
      </c>
      <c r="Q40" s="56">
        <v>12</v>
      </c>
      <c r="R40" s="75" t="s">
        <v>2157</v>
      </c>
      <c r="S40" s="55" t="s">
        <v>2501</v>
      </c>
      <c r="T40" s="56" t="s">
        <v>123</v>
      </c>
    </row>
    <row r="41" spans="1:20" ht="12.75">
      <c r="A41" s="14">
        <v>39</v>
      </c>
      <c r="B41" s="56" t="s">
        <v>45</v>
      </c>
      <c r="C41" s="318">
        <v>43333</v>
      </c>
      <c r="D41" s="354">
        <v>6529</v>
      </c>
      <c r="E41" s="53" t="s">
        <v>2502</v>
      </c>
      <c r="F41" s="11">
        <v>19340.87</v>
      </c>
      <c r="G41" s="9"/>
      <c r="H41" s="9"/>
      <c r="I41" s="223">
        <v>3740</v>
      </c>
      <c r="J41" s="9"/>
      <c r="K41" s="11">
        <v>7271779</v>
      </c>
      <c r="L41" s="54" t="s">
        <v>102</v>
      </c>
      <c r="M41" s="311" t="s">
        <v>946</v>
      </c>
      <c r="N41" s="56" t="s">
        <v>2503</v>
      </c>
      <c r="O41" s="54" t="s">
        <v>2504</v>
      </c>
      <c r="P41" s="74" t="s">
        <v>2504</v>
      </c>
      <c r="Q41" s="56">
        <v>31</v>
      </c>
      <c r="R41" s="75" t="s">
        <v>2505</v>
      </c>
      <c r="S41" s="55" t="s">
        <v>2506</v>
      </c>
      <c r="T41" s="56" t="s">
        <v>122</v>
      </c>
    </row>
    <row r="42" spans="1:20" ht="12.75">
      <c r="A42" s="14">
        <v>40</v>
      </c>
      <c r="B42" s="56" t="s">
        <v>45</v>
      </c>
      <c r="C42" s="138">
        <v>43333</v>
      </c>
      <c r="D42" s="354">
        <v>6429</v>
      </c>
      <c r="E42" s="53" t="s">
        <v>2507</v>
      </c>
      <c r="F42" s="11">
        <v>20243.56</v>
      </c>
      <c r="G42" s="9"/>
      <c r="H42" s="9"/>
      <c r="I42" s="223">
        <v>15352.44</v>
      </c>
      <c r="J42" s="9"/>
      <c r="K42" s="11">
        <v>7677121</v>
      </c>
      <c r="L42" s="54" t="s">
        <v>102</v>
      </c>
      <c r="M42" s="311" t="s">
        <v>860</v>
      </c>
      <c r="N42" s="56" t="s">
        <v>2508</v>
      </c>
      <c r="O42" s="54" t="s">
        <v>2509</v>
      </c>
      <c r="P42" s="74" t="s">
        <v>2504</v>
      </c>
      <c r="Q42" s="56">
        <v>30</v>
      </c>
      <c r="R42" s="75" t="s">
        <v>1240</v>
      </c>
      <c r="S42" s="55" t="s">
        <v>2510</v>
      </c>
      <c r="T42" s="56" t="s">
        <v>122</v>
      </c>
    </row>
    <row r="43" spans="1:20" ht="12.75">
      <c r="A43" s="14">
        <v>41</v>
      </c>
      <c r="B43" s="56" t="s">
        <v>45</v>
      </c>
      <c r="C43" s="318">
        <v>43343</v>
      </c>
      <c r="D43" s="354">
        <v>871</v>
      </c>
      <c r="E43" s="53" t="s">
        <v>2511</v>
      </c>
      <c r="F43" s="11">
        <v>6315.38</v>
      </c>
      <c r="G43" s="9"/>
      <c r="H43" s="9"/>
      <c r="I43" s="223">
        <v>2137.28</v>
      </c>
      <c r="J43" s="9"/>
      <c r="K43" s="11">
        <v>2354014</v>
      </c>
      <c r="L43" s="54" t="s">
        <v>102</v>
      </c>
      <c r="M43" s="311" t="s">
        <v>126</v>
      </c>
      <c r="N43" s="56" t="s">
        <v>2512</v>
      </c>
      <c r="O43" s="54" t="s">
        <v>2513</v>
      </c>
      <c r="P43" s="74" t="s">
        <v>2514</v>
      </c>
      <c r="Q43" s="56">
        <v>3</v>
      </c>
      <c r="R43" s="75" t="s">
        <v>511</v>
      </c>
      <c r="S43" s="55" t="s">
        <v>2515</v>
      </c>
      <c r="T43" s="56" t="s">
        <v>123</v>
      </c>
    </row>
    <row r="44" spans="1:20" ht="12.75">
      <c r="A44" s="14">
        <v>42</v>
      </c>
      <c r="B44" s="56" t="s">
        <v>45</v>
      </c>
      <c r="C44" s="318">
        <v>43346</v>
      </c>
      <c r="D44" s="354">
        <v>31</v>
      </c>
      <c r="E44" s="53" t="s">
        <v>733</v>
      </c>
      <c r="F44" s="11">
        <v>4991.68</v>
      </c>
      <c r="G44" s="9"/>
      <c r="H44" s="9"/>
      <c r="I44" s="223">
        <v>699.05</v>
      </c>
      <c r="J44" s="9"/>
      <c r="K44" s="11">
        <v>1860398</v>
      </c>
      <c r="L44" s="54" t="s">
        <v>102</v>
      </c>
      <c r="M44" s="311" t="s">
        <v>156</v>
      </c>
      <c r="N44" s="56" t="s">
        <v>2656</v>
      </c>
      <c r="O44" s="54" t="s">
        <v>868</v>
      </c>
      <c r="P44" s="74" t="s">
        <v>821</v>
      </c>
      <c r="Q44" s="56">
        <v>8</v>
      </c>
      <c r="R44" s="75" t="s">
        <v>2657</v>
      </c>
      <c r="S44" s="55" t="s">
        <v>2658</v>
      </c>
      <c r="T44" s="56" t="s">
        <v>123</v>
      </c>
    </row>
    <row r="45" spans="1:20" ht="12.75">
      <c r="A45" s="14">
        <v>43</v>
      </c>
      <c r="B45" s="56" t="s">
        <v>45</v>
      </c>
      <c r="C45" s="318">
        <v>43350</v>
      </c>
      <c r="D45" s="354">
        <v>3000</v>
      </c>
      <c r="E45" s="53" t="s">
        <v>2659</v>
      </c>
      <c r="F45" s="11">
        <v>32667.26</v>
      </c>
      <c r="G45" s="9"/>
      <c r="H45" s="9"/>
      <c r="I45" s="223">
        <v>6623.56</v>
      </c>
      <c r="J45" s="9"/>
      <c r="K45" s="11">
        <v>12262251</v>
      </c>
      <c r="L45" s="54" t="s">
        <v>102</v>
      </c>
      <c r="M45" s="311" t="s">
        <v>946</v>
      </c>
      <c r="N45" s="56" t="s">
        <v>2660</v>
      </c>
      <c r="O45" s="54" t="s">
        <v>114</v>
      </c>
      <c r="P45" s="74" t="s">
        <v>2661</v>
      </c>
      <c r="Q45" s="100">
        <v>13</v>
      </c>
      <c r="R45" s="75" t="s">
        <v>2103</v>
      </c>
      <c r="S45" s="55" t="s">
        <v>2662</v>
      </c>
      <c r="T45" s="56" t="s">
        <v>122</v>
      </c>
    </row>
    <row r="46" spans="1:20" ht="12.75">
      <c r="A46" s="14">
        <v>44</v>
      </c>
      <c r="B46" s="56" t="s">
        <v>45</v>
      </c>
      <c r="C46" s="318">
        <v>43363</v>
      </c>
      <c r="D46" s="354">
        <v>17</v>
      </c>
      <c r="E46" s="53" t="s">
        <v>2663</v>
      </c>
      <c r="F46" s="11">
        <v>12856.9</v>
      </c>
      <c r="G46" s="9"/>
      <c r="H46" s="9"/>
      <c r="I46" s="223">
        <v>1132.05</v>
      </c>
      <c r="J46" s="9"/>
      <c r="K46" s="11">
        <v>4656501</v>
      </c>
      <c r="L46" s="54" t="s">
        <v>529</v>
      </c>
      <c r="M46" s="311" t="s">
        <v>150</v>
      </c>
      <c r="N46" s="56" t="s">
        <v>2664</v>
      </c>
      <c r="O46" s="54" t="s">
        <v>1409</v>
      </c>
      <c r="P46" s="74" t="s">
        <v>1410</v>
      </c>
      <c r="Q46" s="100">
        <v>10</v>
      </c>
      <c r="R46" s="75" t="s">
        <v>1751</v>
      </c>
      <c r="S46" s="55" t="s">
        <v>2665</v>
      </c>
      <c r="T46" s="56" t="s">
        <v>122</v>
      </c>
    </row>
    <row r="47" spans="1:20" ht="12.75">
      <c r="A47" s="14">
        <v>45</v>
      </c>
      <c r="B47" s="56" t="s">
        <v>45</v>
      </c>
      <c r="C47" s="318">
        <v>43364</v>
      </c>
      <c r="D47" s="354">
        <v>27</v>
      </c>
      <c r="E47" s="321">
        <v>5</v>
      </c>
      <c r="F47" s="11">
        <v>5150.52</v>
      </c>
      <c r="G47" s="9"/>
      <c r="H47" s="9"/>
      <c r="I47" s="223">
        <v>966.12</v>
      </c>
      <c r="J47" s="9"/>
      <c r="K47" s="11">
        <v>1901462</v>
      </c>
      <c r="L47" s="54" t="s">
        <v>102</v>
      </c>
      <c r="M47" s="311" t="s">
        <v>141</v>
      </c>
      <c r="N47" s="56" t="s">
        <v>2666</v>
      </c>
      <c r="O47" s="54" t="s">
        <v>2667</v>
      </c>
      <c r="P47" s="74" t="s">
        <v>630</v>
      </c>
      <c r="Q47" s="100">
        <v>9</v>
      </c>
      <c r="R47" s="75" t="s">
        <v>1835</v>
      </c>
      <c r="S47" s="323">
        <v>2413</v>
      </c>
      <c r="T47" s="56" t="s">
        <v>123</v>
      </c>
    </row>
    <row r="48" spans="1:20" ht="12.75">
      <c r="A48" s="14">
        <v>46</v>
      </c>
      <c r="B48" s="56" t="s">
        <v>45</v>
      </c>
      <c r="C48" s="318">
        <v>43370</v>
      </c>
      <c r="D48" s="354">
        <v>6527</v>
      </c>
      <c r="E48" s="53" t="s">
        <v>2668</v>
      </c>
      <c r="F48" s="11">
        <v>4311.81</v>
      </c>
      <c r="G48" s="9"/>
      <c r="H48" s="9"/>
      <c r="I48" s="223">
        <v>1379.2</v>
      </c>
      <c r="J48" s="9"/>
      <c r="K48" s="11">
        <v>1670109</v>
      </c>
      <c r="L48" s="54" t="s">
        <v>102</v>
      </c>
      <c r="M48" s="311" t="s">
        <v>141</v>
      </c>
      <c r="N48" s="56" t="s">
        <v>2669</v>
      </c>
      <c r="O48" s="54" t="s">
        <v>2670</v>
      </c>
      <c r="P48" s="74" t="s">
        <v>2671</v>
      </c>
      <c r="Q48" s="100">
        <v>31</v>
      </c>
      <c r="R48" s="75" t="s">
        <v>2672</v>
      </c>
      <c r="S48" s="55" t="s">
        <v>2673</v>
      </c>
      <c r="T48" s="56" t="s">
        <v>123</v>
      </c>
    </row>
    <row r="49" spans="1:20" ht="12.75">
      <c r="A49" s="14">
        <v>47</v>
      </c>
      <c r="B49" s="56" t="s">
        <v>45</v>
      </c>
      <c r="C49" s="318">
        <v>43375</v>
      </c>
      <c r="D49" s="354">
        <v>2829</v>
      </c>
      <c r="E49" s="53" t="s">
        <v>2862</v>
      </c>
      <c r="F49" s="11">
        <v>16463.63</v>
      </c>
      <c r="G49" s="9"/>
      <c r="H49" s="9"/>
      <c r="I49" s="223">
        <v>5870.27</v>
      </c>
      <c r="J49" s="9"/>
      <c r="K49" s="11">
        <v>6098224</v>
      </c>
      <c r="L49" s="54" t="s">
        <v>529</v>
      </c>
      <c r="M49" s="311" t="s">
        <v>1143</v>
      </c>
      <c r="N49" s="56" t="s">
        <v>2863</v>
      </c>
      <c r="O49" s="54" t="s">
        <v>1642</v>
      </c>
      <c r="P49" s="74" t="s">
        <v>1643</v>
      </c>
      <c r="Q49" s="377">
        <v>12</v>
      </c>
      <c r="R49" s="75" t="s">
        <v>2864</v>
      </c>
      <c r="S49" s="55" t="s">
        <v>2865</v>
      </c>
      <c r="T49" s="56" t="s">
        <v>122</v>
      </c>
    </row>
    <row r="50" spans="1:20" ht="12.75">
      <c r="A50" s="14">
        <v>48</v>
      </c>
      <c r="B50" s="56" t="s">
        <v>45</v>
      </c>
      <c r="C50" s="318">
        <v>43375</v>
      </c>
      <c r="D50" s="354">
        <v>2471</v>
      </c>
      <c r="E50" s="53" t="s">
        <v>2866</v>
      </c>
      <c r="F50" s="11">
        <v>12863.16</v>
      </c>
      <c r="G50" s="9"/>
      <c r="H50" s="9"/>
      <c r="I50" s="223">
        <v>4254.46</v>
      </c>
      <c r="J50" s="9"/>
      <c r="K50" s="11">
        <v>4704683</v>
      </c>
      <c r="L50" s="54" t="s">
        <v>102</v>
      </c>
      <c r="M50" s="311" t="s">
        <v>1164</v>
      </c>
      <c r="N50" s="56" t="s">
        <v>2867</v>
      </c>
      <c r="O50" s="54" t="s">
        <v>2488</v>
      </c>
      <c r="P50" s="74" t="s">
        <v>120</v>
      </c>
      <c r="Q50" s="100">
        <v>1</v>
      </c>
      <c r="R50" s="75" t="s">
        <v>3044</v>
      </c>
      <c r="S50" s="55" t="s">
        <v>2868</v>
      </c>
      <c r="T50" s="56" t="s">
        <v>122</v>
      </c>
    </row>
    <row r="51" spans="1:20" ht="12.75">
      <c r="A51" s="14">
        <v>49</v>
      </c>
      <c r="B51" s="56" t="s">
        <v>45</v>
      </c>
      <c r="C51" s="318">
        <v>43375</v>
      </c>
      <c r="D51" s="354">
        <v>471</v>
      </c>
      <c r="E51" s="53" t="s">
        <v>2869</v>
      </c>
      <c r="F51" s="11">
        <v>114203.59</v>
      </c>
      <c r="G51" s="9"/>
      <c r="H51" s="9"/>
      <c r="I51" s="223">
        <v>13156</v>
      </c>
      <c r="J51" s="9"/>
      <c r="K51" s="11">
        <v>40059198</v>
      </c>
      <c r="L51" s="54" t="s">
        <v>2870</v>
      </c>
      <c r="M51" s="311" t="s">
        <v>2871</v>
      </c>
      <c r="N51" s="56" t="s">
        <v>2872</v>
      </c>
      <c r="O51" s="54" t="s">
        <v>2873</v>
      </c>
      <c r="P51" s="74" t="s">
        <v>2874</v>
      </c>
      <c r="Q51" s="100">
        <v>5</v>
      </c>
      <c r="R51" s="75" t="s">
        <v>2875</v>
      </c>
      <c r="S51" s="55" t="s">
        <v>2876</v>
      </c>
      <c r="T51" s="56" t="s">
        <v>122</v>
      </c>
    </row>
    <row r="52" spans="1:20" ht="12.75">
      <c r="A52" s="14">
        <v>50</v>
      </c>
      <c r="B52" s="56" t="s">
        <v>45</v>
      </c>
      <c r="C52" s="318">
        <v>43383</v>
      </c>
      <c r="D52" s="354">
        <v>6613</v>
      </c>
      <c r="E52" s="53" t="s">
        <v>2877</v>
      </c>
      <c r="F52" s="11">
        <v>18332.63</v>
      </c>
      <c r="G52" s="9"/>
      <c r="H52" s="9"/>
      <c r="I52" s="223">
        <v>3506.84</v>
      </c>
      <c r="J52" s="9"/>
      <c r="K52" s="11">
        <v>6926395</v>
      </c>
      <c r="L52" s="54" t="s">
        <v>102</v>
      </c>
      <c r="M52" s="311" t="s">
        <v>961</v>
      </c>
      <c r="N52" s="56" t="s">
        <v>2878</v>
      </c>
      <c r="O52" s="54" t="s">
        <v>2879</v>
      </c>
      <c r="P52" s="74" t="s">
        <v>2749</v>
      </c>
      <c r="Q52" s="100">
        <v>37</v>
      </c>
      <c r="R52" s="75" t="s">
        <v>2880</v>
      </c>
      <c r="S52" s="55" t="s">
        <v>2881</v>
      </c>
      <c r="T52" s="56" t="s">
        <v>122</v>
      </c>
    </row>
    <row r="53" spans="1:20" ht="12.75">
      <c r="A53" s="14">
        <v>51</v>
      </c>
      <c r="B53" s="56" t="s">
        <v>45</v>
      </c>
      <c r="C53" s="318">
        <v>43383</v>
      </c>
      <c r="D53" s="354">
        <v>6619</v>
      </c>
      <c r="E53" s="53" t="s">
        <v>2882</v>
      </c>
      <c r="F53" s="11">
        <v>6897.38</v>
      </c>
      <c r="G53" s="9"/>
      <c r="H53" s="9"/>
      <c r="I53" s="223">
        <v>1809.94</v>
      </c>
      <c r="J53" s="9"/>
      <c r="K53" s="11">
        <v>1971655</v>
      </c>
      <c r="L53" s="54" t="s">
        <v>102</v>
      </c>
      <c r="M53" s="311" t="s">
        <v>150</v>
      </c>
      <c r="N53" s="56" t="s">
        <v>2883</v>
      </c>
      <c r="O53" s="54" t="s">
        <v>2884</v>
      </c>
      <c r="P53" s="74" t="s">
        <v>2885</v>
      </c>
      <c r="Q53" s="100">
        <v>37</v>
      </c>
      <c r="R53" s="75" t="s">
        <v>2886</v>
      </c>
      <c r="S53" s="55" t="s">
        <v>2887</v>
      </c>
      <c r="T53" s="56" t="s">
        <v>123</v>
      </c>
    </row>
    <row r="54" spans="1:20" ht="12.75">
      <c r="A54" s="14">
        <v>52</v>
      </c>
      <c r="B54" s="56" t="s">
        <v>45</v>
      </c>
      <c r="C54" s="318">
        <v>43383</v>
      </c>
      <c r="D54" s="354">
        <v>6619</v>
      </c>
      <c r="E54" s="53" t="s">
        <v>2888</v>
      </c>
      <c r="F54" s="11">
        <v>8985.58</v>
      </c>
      <c r="G54" s="9"/>
      <c r="H54" s="9"/>
      <c r="I54" s="223">
        <v>2384.52</v>
      </c>
      <c r="J54" s="9"/>
      <c r="K54" s="11">
        <v>2559291</v>
      </c>
      <c r="L54" s="54" t="s">
        <v>102</v>
      </c>
      <c r="M54" s="311" t="s">
        <v>1143</v>
      </c>
      <c r="N54" s="56" t="s">
        <v>2889</v>
      </c>
      <c r="O54" s="54" t="s">
        <v>2884</v>
      </c>
      <c r="P54" s="74" t="s">
        <v>2885</v>
      </c>
      <c r="Q54" s="100">
        <v>37</v>
      </c>
      <c r="R54" s="75" t="s">
        <v>2890</v>
      </c>
      <c r="S54" s="55" t="s">
        <v>2891</v>
      </c>
      <c r="T54" s="56" t="s">
        <v>123</v>
      </c>
    </row>
    <row r="55" spans="1:20" ht="12.75">
      <c r="A55" s="14">
        <v>53</v>
      </c>
      <c r="B55" s="56" t="s">
        <v>45</v>
      </c>
      <c r="C55" s="318">
        <v>43385</v>
      </c>
      <c r="D55" s="354">
        <v>6512</v>
      </c>
      <c r="E55" s="321">
        <v>59</v>
      </c>
      <c r="F55" s="11">
        <v>54334.21</v>
      </c>
      <c r="G55" s="9"/>
      <c r="H55" s="9"/>
      <c r="I55" s="223">
        <v>10500</v>
      </c>
      <c r="J55" s="9"/>
      <c r="K55" s="11">
        <v>20521883</v>
      </c>
      <c r="L55" s="54" t="s">
        <v>102</v>
      </c>
      <c r="M55" s="311" t="s">
        <v>2892</v>
      </c>
      <c r="N55" s="56" t="s">
        <v>2893</v>
      </c>
      <c r="O55" s="54" t="s">
        <v>1041</v>
      </c>
      <c r="P55" s="74" t="s">
        <v>2894</v>
      </c>
      <c r="Q55" s="100">
        <v>37</v>
      </c>
      <c r="R55" s="75" t="s">
        <v>1080</v>
      </c>
      <c r="S55" s="323">
        <v>1580</v>
      </c>
      <c r="T55" s="56" t="s">
        <v>122</v>
      </c>
    </row>
    <row r="56" spans="1:20" ht="12.75">
      <c r="A56" s="14">
        <v>54</v>
      </c>
      <c r="B56" s="56" t="s">
        <v>45</v>
      </c>
      <c r="C56" s="318">
        <v>43385</v>
      </c>
      <c r="D56" s="354">
        <v>3037</v>
      </c>
      <c r="E56" s="321">
        <v>27</v>
      </c>
      <c r="F56" s="11">
        <v>168266.84</v>
      </c>
      <c r="G56" s="9"/>
      <c r="H56" s="9"/>
      <c r="I56" s="223">
        <v>30373.2</v>
      </c>
      <c r="J56" s="9"/>
      <c r="K56" s="11">
        <v>62757707</v>
      </c>
      <c r="L56" s="54" t="s">
        <v>1412</v>
      </c>
      <c r="M56" s="311" t="s">
        <v>2895</v>
      </c>
      <c r="N56" s="56" t="s">
        <v>2896</v>
      </c>
      <c r="O56" s="54" t="s">
        <v>2897</v>
      </c>
      <c r="P56" s="74" t="s">
        <v>120</v>
      </c>
      <c r="Q56" s="100">
        <v>13</v>
      </c>
      <c r="R56" s="75" t="s">
        <v>832</v>
      </c>
      <c r="S56" s="323">
        <v>1488</v>
      </c>
      <c r="T56" s="56" t="s">
        <v>122</v>
      </c>
    </row>
    <row r="57" spans="1:20" ht="12.75">
      <c r="A57" s="14">
        <v>55</v>
      </c>
      <c r="B57" s="56" t="s">
        <v>45</v>
      </c>
      <c r="C57" s="318">
        <v>43385</v>
      </c>
      <c r="D57" s="354">
        <v>3037</v>
      </c>
      <c r="E57" s="53" t="s">
        <v>2898</v>
      </c>
      <c r="F57" s="11">
        <v>231738.4</v>
      </c>
      <c r="G57" s="9"/>
      <c r="H57" s="9"/>
      <c r="I57" s="223">
        <v>31885.83</v>
      </c>
      <c r="J57" s="9"/>
      <c r="K57" s="11">
        <v>83770037</v>
      </c>
      <c r="L57" s="54" t="s">
        <v>1412</v>
      </c>
      <c r="M57" s="311" t="s">
        <v>2899</v>
      </c>
      <c r="N57" s="56" t="s">
        <v>2900</v>
      </c>
      <c r="O57" s="54" t="s">
        <v>2901</v>
      </c>
      <c r="P57" s="74" t="s">
        <v>120</v>
      </c>
      <c r="Q57" s="100">
        <v>13</v>
      </c>
      <c r="R57" s="75" t="s">
        <v>219</v>
      </c>
      <c r="S57" s="55" t="s">
        <v>2902</v>
      </c>
      <c r="T57" s="56" t="s">
        <v>122</v>
      </c>
    </row>
    <row r="58" spans="1:20" ht="12.75">
      <c r="A58" s="14">
        <v>56</v>
      </c>
      <c r="B58" s="56" t="s">
        <v>45</v>
      </c>
      <c r="C58" s="318">
        <v>43385</v>
      </c>
      <c r="D58" s="354">
        <v>6512</v>
      </c>
      <c r="E58" s="321">
        <v>6</v>
      </c>
      <c r="F58" s="11">
        <v>78447</v>
      </c>
      <c r="G58" s="9"/>
      <c r="H58" s="9"/>
      <c r="I58" s="223">
        <v>14806.22</v>
      </c>
      <c r="J58" s="9"/>
      <c r="K58" s="11">
        <v>29460539</v>
      </c>
      <c r="L58" s="54" t="s">
        <v>102</v>
      </c>
      <c r="M58" s="311" t="s">
        <v>127</v>
      </c>
      <c r="N58" s="56" t="s">
        <v>2903</v>
      </c>
      <c r="O58" s="54" t="s">
        <v>1303</v>
      </c>
      <c r="P58" s="74" t="s">
        <v>1340</v>
      </c>
      <c r="Q58" s="100">
        <v>37</v>
      </c>
      <c r="R58" s="75" t="s">
        <v>551</v>
      </c>
      <c r="S58" s="323">
        <v>1370</v>
      </c>
      <c r="T58" s="56" t="s">
        <v>122</v>
      </c>
    </row>
    <row r="59" spans="1:20" ht="12.75">
      <c r="A59" s="14">
        <v>57</v>
      </c>
      <c r="B59" s="56" t="s">
        <v>45</v>
      </c>
      <c r="C59" s="318">
        <v>43385</v>
      </c>
      <c r="D59" s="354">
        <v>3943</v>
      </c>
      <c r="E59" s="53" t="s">
        <v>2904</v>
      </c>
      <c r="F59" s="11">
        <v>20243.16</v>
      </c>
      <c r="G59" s="9"/>
      <c r="H59" s="9"/>
      <c r="I59" s="223">
        <v>1549.7</v>
      </c>
      <c r="J59" s="9"/>
      <c r="K59" s="11">
        <v>7464832</v>
      </c>
      <c r="L59" s="54" t="s">
        <v>1412</v>
      </c>
      <c r="M59" s="311" t="s">
        <v>725</v>
      </c>
      <c r="N59" s="56" t="s">
        <v>2905</v>
      </c>
      <c r="O59" s="54" t="s">
        <v>2908</v>
      </c>
      <c r="P59" s="74" t="s">
        <v>2909</v>
      </c>
      <c r="Q59" s="100">
        <v>18</v>
      </c>
      <c r="R59" s="75" t="s">
        <v>2906</v>
      </c>
      <c r="S59" s="55" t="s">
        <v>2907</v>
      </c>
      <c r="T59" s="56" t="s">
        <v>122</v>
      </c>
    </row>
    <row r="60" spans="1:20" ht="12.75">
      <c r="A60" s="14">
        <v>58</v>
      </c>
      <c r="B60" s="56" t="s">
        <v>45</v>
      </c>
      <c r="C60" s="318">
        <v>43385</v>
      </c>
      <c r="D60" s="354">
        <v>3943</v>
      </c>
      <c r="E60" s="53" t="s">
        <v>278</v>
      </c>
      <c r="F60" s="11">
        <v>9641.06</v>
      </c>
      <c r="G60" s="9"/>
      <c r="H60" s="9"/>
      <c r="I60" s="223">
        <v>849.7</v>
      </c>
      <c r="J60" s="9"/>
      <c r="K60" s="11">
        <v>3526873</v>
      </c>
      <c r="L60" s="54" t="s">
        <v>1412</v>
      </c>
      <c r="M60" s="311" t="s">
        <v>961</v>
      </c>
      <c r="N60" s="56" t="s">
        <v>2910</v>
      </c>
      <c r="O60" s="54" t="s">
        <v>2911</v>
      </c>
      <c r="P60" s="74" t="s">
        <v>2909</v>
      </c>
      <c r="Q60" s="100">
        <v>18</v>
      </c>
      <c r="R60" s="75" t="s">
        <v>2906</v>
      </c>
      <c r="S60" s="55" t="s">
        <v>2912</v>
      </c>
      <c r="T60" s="56" t="s">
        <v>123</v>
      </c>
    </row>
    <row r="61" spans="1:20" ht="12.75">
      <c r="A61" s="14">
        <v>59</v>
      </c>
      <c r="B61" s="56" t="s">
        <v>45</v>
      </c>
      <c r="C61" s="318">
        <v>43385</v>
      </c>
      <c r="D61" s="354">
        <v>6620</v>
      </c>
      <c r="E61" s="53" t="s">
        <v>2913</v>
      </c>
      <c r="F61" s="11">
        <v>6916.6</v>
      </c>
      <c r="G61" s="9"/>
      <c r="H61" s="9"/>
      <c r="I61" s="223">
        <v>1560</v>
      </c>
      <c r="J61" s="9"/>
      <c r="K61" s="11">
        <v>2596649</v>
      </c>
      <c r="L61" s="54" t="s">
        <v>102</v>
      </c>
      <c r="M61" s="311" t="s">
        <v>135</v>
      </c>
      <c r="N61" s="56" t="s">
        <v>2914</v>
      </c>
      <c r="O61" s="54" t="s">
        <v>2915</v>
      </c>
      <c r="P61" s="74" t="s">
        <v>2916</v>
      </c>
      <c r="Q61" s="100">
        <v>37</v>
      </c>
      <c r="R61" s="75" t="s">
        <v>2917</v>
      </c>
      <c r="S61" s="55" t="s">
        <v>2918</v>
      </c>
      <c r="T61" s="56" t="s">
        <v>123</v>
      </c>
    </row>
    <row r="62" spans="1:20" ht="12.75">
      <c r="A62" s="14">
        <v>60</v>
      </c>
      <c r="B62" s="56" t="s">
        <v>45</v>
      </c>
      <c r="C62" s="318">
        <v>43385</v>
      </c>
      <c r="D62" s="354">
        <v>6733</v>
      </c>
      <c r="E62" s="53" t="s">
        <v>2919</v>
      </c>
      <c r="F62" s="11">
        <v>5843.44</v>
      </c>
      <c r="G62" s="9"/>
      <c r="H62" s="9"/>
      <c r="I62" s="223">
        <v>1186.66</v>
      </c>
      <c r="J62" s="9"/>
      <c r="K62" s="11">
        <v>2192679</v>
      </c>
      <c r="L62" s="54" t="s">
        <v>1412</v>
      </c>
      <c r="M62" s="311" t="s">
        <v>127</v>
      </c>
      <c r="N62" s="56" t="s">
        <v>2920</v>
      </c>
      <c r="O62" s="54" t="s">
        <v>2921</v>
      </c>
      <c r="P62" s="74" t="s">
        <v>2922</v>
      </c>
      <c r="Q62" s="100">
        <v>31</v>
      </c>
      <c r="R62" s="75" t="s">
        <v>2923</v>
      </c>
      <c r="S62" s="55" t="s">
        <v>2924</v>
      </c>
      <c r="T62" s="56" t="s">
        <v>123</v>
      </c>
    </row>
    <row r="63" spans="1:20" ht="12.75">
      <c r="A63" s="14">
        <v>61</v>
      </c>
      <c r="B63" s="56" t="s">
        <v>45</v>
      </c>
      <c r="C63" s="318">
        <v>43385</v>
      </c>
      <c r="D63" s="354">
        <v>5701</v>
      </c>
      <c r="E63" s="53" t="s">
        <v>2925</v>
      </c>
      <c r="F63" s="11">
        <v>17105.45</v>
      </c>
      <c r="G63" s="9"/>
      <c r="H63" s="9"/>
      <c r="I63" s="223">
        <v>4053.64</v>
      </c>
      <c r="J63" s="9"/>
      <c r="K63" s="11">
        <v>6496873</v>
      </c>
      <c r="L63" s="54" t="s">
        <v>102</v>
      </c>
      <c r="M63" s="311" t="s">
        <v>138</v>
      </c>
      <c r="N63" s="56" t="s">
        <v>2926</v>
      </c>
      <c r="O63" s="54" t="s">
        <v>2488</v>
      </c>
      <c r="P63" s="74" t="s">
        <v>120</v>
      </c>
      <c r="Q63" s="100">
        <v>13</v>
      </c>
      <c r="R63" s="75" t="s">
        <v>2927</v>
      </c>
      <c r="S63" s="55" t="s">
        <v>2928</v>
      </c>
      <c r="T63" s="56" t="s">
        <v>122</v>
      </c>
    </row>
    <row r="64" spans="1:20" ht="12.75">
      <c r="A64" s="14">
        <v>62</v>
      </c>
      <c r="B64" s="56" t="s">
        <v>45</v>
      </c>
      <c r="C64" s="138">
        <v>43385</v>
      </c>
      <c r="D64" s="354">
        <v>6523</v>
      </c>
      <c r="E64" s="53" t="s">
        <v>2929</v>
      </c>
      <c r="F64" s="11">
        <v>9541.65</v>
      </c>
      <c r="G64" s="9"/>
      <c r="H64" s="9"/>
      <c r="I64" s="223">
        <v>1990</v>
      </c>
      <c r="J64" s="9"/>
      <c r="K64" s="11">
        <v>3162045</v>
      </c>
      <c r="L64" s="54" t="s">
        <v>102</v>
      </c>
      <c r="M64" s="311" t="s">
        <v>141</v>
      </c>
      <c r="N64" s="56" t="s">
        <v>2930</v>
      </c>
      <c r="O64" s="54" t="s">
        <v>2931</v>
      </c>
      <c r="P64" s="74" t="s">
        <v>124</v>
      </c>
      <c r="Q64" s="100">
        <v>31</v>
      </c>
      <c r="R64" s="75" t="s">
        <v>551</v>
      </c>
      <c r="S64" s="55" t="s">
        <v>2932</v>
      </c>
      <c r="T64" s="56" t="s">
        <v>123</v>
      </c>
    </row>
    <row r="65" spans="1:20" ht="12.75">
      <c r="A65" s="14">
        <v>63</v>
      </c>
      <c r="B65" s="56" t="s">
        <v>45</v>
      </c>
      <c r="C65" s="318">
        <v>43385</v>
      </c>
      <c r="D65" s="354">
        <v>1427</v>
      </c>
      <c r="E65" s="53" t="s">
        <v>2933</v>
      </c>
      <c r="F65" s="11">
        <v>5218.65</v>
      </c>
      <c r="G65" s="9"/>
      <c r="H65" s="9"/>
      <c r="I65" s="223">
        <v>1212.18</v>
      </c>
      <c r="J65" s="9"/>
      <c r="K65" s="11">
        <v>1588578</v>
      </c>
      <c r="L65" s="54" t="s">
        <v>102</v>
      </c>
      <c r="M65" s="311" t="s">
        <v>151</v>
      </c>
      <c r="N65" s="56" t="s">
        <v>2934</v>
      </c>
      <c r="O65" s="54" t="s">
        <v>2940</v>
      </c>
      <c r="P65" s="74" t="s">
        <v>2935</v>
      </c>
      <c r="Q65" s="100">
        <v>9</v>
      </c>
      <c r="R65" s="75" t="s">
        <v>2936</v>
      </c>
      <c r="S65" s="55" t="s">
        <v>2937</v>
      </c>
      <c r="T65" s="56" t="s">
        <v>123</v>
      </c>
    </row>
    <row r="66" spans="1:20" ht="12.75">
      <c r="A66" s="14">
        <v>64</v>
      </c>
      <c r="B66" s="56" t="s">
        <v>45</v>
      </c>
      <c r="C66" s="318">
        <v>43385</v>
      </c>
      <c r="D66" s="354">
        <v>6613</v>
      </c>
      <c r="E66" s="53" t="s">
        <v>2938</v>
      </c>
      <c r="F66" s="11">
        <v>18402.29</v>
      </c>
      <c r="G66" s="9"/>
      <c r="H66" s="9"/>
      <c r="I66" s="223">
        <v>3528.65</v>
      </c>
      <c r="J66" s="9"/>
      <c r="K66" s="11">
        <v>6954609</v>
      </c>
      <c r="L66" s="54" t="s">
        <v>102</v>
      </c>
      <c r="M66" s="311" t="s">
        <v>961</v>
      </c>
      <c r="N66" s="56" t="s">
        <v>2939</v>
      </c>
      <c r="O66" s="54" t="s">
        <v>942</v>
      </c>
      <c r="P66" s="74" t="s">
        <v>943</v>
      </c>
      <c r="Q66" s="100">
        <v>37</v>
      </c>
      <c r="R66" s="75" t="s">
        <v>2941</v>
      </c>
      <c r="S66" s="55" t="s">
        <v>2942</v>
      </c>
      <c r="T66" s="56" t="s">
        <v>122</v>
      </c>
    </row>
    <row r="67" spans="1:20" ht="12.75">
      <c r="A67" s="14">
        <v>65</v>
      </c>
      <c r="B67" s="56" t="s">
        <v>45</v>
      </c>
      <c r="C67" s="318">
        <v>43385</v>
      </c>
      <c r="D67" s="354">
        <v>6512</v>
      </c>
      <c r="E67" s="53" t="s">
        <v>2943</v>
      </c>
      <c r="F67" s="11">
        <v>59016</v>
      </c>
      <c r="G67" s="9"/>
      <c r="H67" s="9"/>
      <c r="I67" s="223">
        <v>14338.9</v>
      </c>
      <c r="J67" s="9"/>
      <c r="K67" s="11">
        <v>17821298</v>
      </c>
      <c r="L67" s="54" t="s">
        <v>102</v>
      </c>
      <c r="M67" s="311" t="s">
        <v>2848</v>
      </c>
      <c r="N67" s="56" t="s">
        <v>2944</v>
      </c>
      <c r="O67" s="54" t="s">
        <v>179</v>
      </c>
      <c r="P67" s="74" t="s">
        <v>1340</v>
      </c>
      <c r="Q67" s="100">
        <v>37</v>
      </c>
      <c r="R67" s="75" t="s">
        <v>2945</v>
      </c>
      <c r="S67" s="55" t="s">
        <v>2946</v>
      </c>
      <c r="T67" s="56" t="s">
        <v>122</v>
      </c>
    </row>
    <row r="68" spans="1:20" ht="12.75">
      <c r="A68" s="14">
        <v>66</v>
      </c>
      <c r="B68" s="56" t="s">
        <v>45</v>
      </c>
      <c r="C68" s="318">
        <v>43385</v>
      </c>
      <c r="D68" s="354">
        <v>27</v>
      </c>
      <c r="E68" s="53" t="s">
        <v>2947</v>
      </c>
      <c r="F68" s="11">
        <v>26876.43</v>
      </c>
      <c r="G68" s="9"/>
      <c r="H68" s="9"/>
      <c r="I68" s="223">
        <v>3279.01</v>
      </c>
      <c r="J68" s="9"/>
      <c r="K68" s="11">
        <v>10161136</v>
      </c>
      <c r="L68" s="54" t="s">
        <v>1412</v>
      </c>
      <c r="M68" s="311" t="s">
        <v>2948</v>
      </c>
      <c r="N68" s="56" t="s">
        <v>2949</v>
      </c>
      <c r="O68" s="54" t="s">
        <v>2950</v>
      </c>
      <c r="P68" s="74" t="s">
        <v>672</v>
      </c>
      <c r="Q68" s="100">
        <v>9</v>
      </c>
      <c r="R68" s="75" t="s">
        <v>2951</v>
      </c>
      <c r="S68" s="55" t="s">
        <v>2952</v>
      </c>
      <c r="T68" s="56" t="s">
        <v>122</v>
      </c>
    </row>
    <row r="69" spans="1:20" ht="12.75">
      <c r="A69" s="14">
        <v>67</v>
      </c>
      <c r="B69" s="56" t="s">
        <v>45</v>
      </c>
      <c r="C69" s="318">
        <v>43385</v>
      </c>
      <c r="D69" s="354">
        <v>6512</v>
      </c>
      <c r="E69" s="321">
        <v>21</v>
      </c>
      <c r="F69" s="11">
        <v>19752.7</v>
      </c>
      <c r="G69" s="9"/>
      <c r="H69" s="9"/>
      <c r="I69" s="223">
        <v>6891.66</v>
      </c>
      <c r="J69" s="9"/>
      <c r="K69" s="11">
        <v>5964802</v>
      </c>
      <c r="L69" s="54" t="s">
        <v>102</v>
      </c>
      <c r="M69" s="311" t="s">
        <v>860</v>
      </c>
      <c r="N69" s="56" t="s">
        <v>2953</v>
      </c>
      <c r="O69" s="54" t="s">
        <v>179</v>
      </c>
      <c r="P69" s="74" t="s">
        <v>1340</v>
      </c>
      <c r="Q69" s="100">
        <v>37</v>
      </c>
      <c r="R69" s="75" t="s">
        <v>1488</v>
      </c>
      <c r="S69" s="323">
        <v>1820</v>
      </c>
      <c r="T69" s="56" t="s">
        <v>122</v>
      </c>
    </row>
    <row r="70" spans="1:20" ht="12.75">
      <c r="A70" s="14">
        <v>68</v>
      </c>
      <c r="B70" s="56" t="s">
        <v>45</v>
      </c>
      <c r="C70" s="318">
        <v>43385</v>
      </c>
      <c r="D70" s="354">
        <v>3037</v>
      </c>
      <c r="E70" s="53" t="s">
        <v>2882</v>
      </c>
      <c r="F70" s="11">
        <v>48768</v>
      </c>
      <c r="G70" s="9"/>
      <c r="H70" s="9"/>
      <c r="I70" s="223">
        <v>8757.82</v>
      </c>
      <c r="J70" s="9"/>
      <c r="K70" s="11">
        <v>18605427</v>
      </c>
      <c r="L70" s="54" t="s">
        <v>1412</v>
      </c>
      <c r="M70" s="311" t="s">
        <v>2954</v>
      </c>
      <c r="N70" s="56" t="s">
        <v>697</v>
      </c>
      <c r="O70" s="54" t="s">
        <v>179</v>
      </c>
      <c r="P70" s="74" t="s">
        <v>1340</v>
      </c>
      <c r="Q70" s="100">
        <v>13</v>
      </c>
      <c r="R70" s="75" t="s">
        <v>219</v>
      </c>
      <c r="S70" s="55" t="s">
        <v>178</v>
      </c>
      <c r="T70" s="56" t="s">
        <v>122</v>
      </c>
    </row>
    <row r="71" spans="1:20" ht="12.75">
      <c r="A71" s="14">
        <v>69</v>
      </c>
      <c r="B71" s="56" t="s">
        <v>45</v>
      </c>
      <c r="C71" s="318">
        <v>43385</v>
      </c>
      <c r="D71" s="354">
        <v>1035</v>
      </c>
      <c r="E71" s="53" t="s">
        <v>2955</v>
      </c>
      <c r="F71" s="11">
        <v>11684.5</v>
      </c>
      <c r="G71" s="9"/>
      <c r="H71" s="9"/>
      <c r="I71" s="223">
        <v>2453.12</v>
      </c>
      <c r="J71" s="9"/>
      <c r="K71" s="11">
        <v>4293093</v>
      </c>
      <c r="L71" s="54" t="s">
        <v>102</v>
      </c>
      <c r="M71" s="311" t="s">
        <v>609</v>
      </c>
      <c r="N71" s="56" t="s">
        <v>2956</v>
      </c>
      <c r="O71" s="54" t="s">
        <v>1390</v>
      </c>
      <c r="P71" s="74" t="s">
        <v>1391</v>
      </c>
      <c r="Q71" s="100">
        <v>8</v>
      </c>
      <c r="R71" s="75" t="s">
        <v>2957</v>
      </c>
      <c r="S71" s="55" t="s">
        <v>2958</v>
      </c>
      <c r="T71" s="56" t="s">
        <v>122</v>
      </c>
    </row>
    <row r="72" spans="1:20" ht="12.75">
      <c r="A72" s="14">
        <v>70</v>
      </c>
      <c r="B72" s="56" t="s">
        <v>45</v>
      </c>
      <c r="C72" s="318">
        <v>43385</v>
      </c>
      <c r="D72" s="354">
        <v>5429</v>
      </c>
      <c r="E72" s="53" t="s">
        <v>2959</v>
      </c>
      <c r="F72" s="11">
        <v>10125.51</v>
      </c>
      <c r="G72" s="9"/>
      <c r="H72" s="9"/>
      <c r="I72" s="223">
        <v>1645.75</v>
      </c>
      <c r="J72" s="9"/>
      <c r="K72" s="11">
        <v>3679423</v>
      </c>
      <c r="L72" s="54" t="s">
        <v>102</v>
      </c>
      <c r="M72" s="374" t="s">
        <v>135</v>
      </c>
      <c r="N72" s="311" t="s">
        <v>2960</v>
      </c>
      <c r="O72" s="54" t="s">
        <v>1212</v>
      </c>
      <c r="P72" s="74" t="s">
        <v>1213</v>
      </c>
      <c r="Q72" s="100">
        <v>16</v>
      </c>
      <c r="R72" s="75" t="s">
        <v>515</v>
      </c>
      <c r="S72" s="55" t="s">
        <v>2961</v>
      </c>
      <c r="T72" s="56" t="s">
        <v>122</v>
      </c>
    </row>
    <row r="73" spans="1:20" ht="12.75">
      <c r="A73" s="14">
        <v>71</v>
      </c>
      <c r="B73" s="56" t="s">
        <v>45</v>
      </c>
      <c r="C73" s="318">
        <v>43395</v>
      </c>
      <c r="D73" s="354">
        <v>3969</v>
      </c>
      <c r="E73" s="53" t="s">
        <v>2962</v>
      </c>
      <c r="F73" s="11">
        <v>11798.12</v>
      </c>
      <c r="G73" s="9"/>
      <c r="H73" s="9"/>
      <c r="I73" s="223">
        <v>1237.01</v>
      </c>
      <c r="J73" s="9"/>
      <c r="K73" s="11">
        <v>4374876</v>
      </c>
      <c r="L73" s="54" t="s">
        <v>1412</v>
      </c>
      <c r="M73" s="311" t="s">
        <v>150</v>
      </c>
      <c r="N73" s="56" t="s">
        <v>2963</v>
      </c>
      <c r="O73" s="54" t="s">
        <v>230</v>
      </c>
      <c r="P73" s="74" t="s">
        <v>124</v>
      </c>
      <c r="Q73" s="100">
        <v>22</v>
      </c>
      <c r="R73" s="75" t="s">
        <v>2964</v>
      </c>
      <c r="S73" s="55" t="s">
        <v>2965</v>
      </c>
      <c r="T73" s="56" t="s">
        <v>122</v>
      </c>
    </row>
    <row r="74" spans="1:20" ht="12.75">
      <c r="A74" s="14">
        <v>72</v>
      </c>
      <c r="B74" s="56" t="s">
        <v>45</v>
      </c>
      <c r="C74" s="318">
        <v>43395</v>
      </c>
      <c r="D74" s="354">
        <v>6601</v>
      </c>
      <c r="E74" s="375" t="s">
        <v>208</v>
      </c>
      <c r="F74" s="11">
        <v>10496.87</v>
      </c>
      <c r="G74" s="9"/>
      <c r="H74" s="9"/>
      <c r="I74" s="223">
        <v>2400</v>
      </c>
      <c r="J74" s="9"/>
      <c r="K74" s="11">
        <v>3899303</v>
      </c>
      <c r="L74" s="54" t="s">
        <v>102</v>
      </c>
      <c r="M74" s="311" t="s">
        <v>141</v>
      </c>
      <c r="N74" s="56" t="s">
        <v>2966</v>
      </c>
      <c r="O74" s="54" t="s">
        <v>2967</v>
      </c>
      <c r="P74" s="74" t="s">
        <v>2968</v>
      </c>
      <c r="Q74" s="100">
        <v>37</v>
      </c>
      <c r="R74" s="75" t="s">
        <v>551</v>
      </c>
      <c r="S74" s="323">
        <v>1111</v>
      </c>
      <c r="T74" s="56" t="s">
        <v>122</v>
      </c>
    </row>
    <row r="75" spans="1:20" ht="12.75">
      <c r="A75" s="14">
        <v>73</v>
      </c>
      <c r="B75" s="56" t="s">
        <v>45</v>
      </c>
      <c r="C75" s="318">
        <v>43410</v>
      </c>
      <c r="D75" s="354">
        <v>938</v>
      </c>
      <c r="E75" s="375" t="s">
        <v>3129</v>
      </c>
      <c r="F75" s="11">
        <v>21858.45</v>
      </c>
      <c r="G75" s="9"/>
      <c r="H75" s="9"/>
      <c r="I75" s="223">
        <v>2154.93</v>
      </c>
      <c r="J75" s="9"/>
      <c r="K75" s="11">
        <v>6600684</v>
      </c>
      <c r="L75" s="54" t="s">
        <v>1412</v>
      </c>
      <c r="M75" s="311" t="s">
        <v>954</v>
      </c>
      <c r="N75" s="56" t="s">
        <v>3130</v>
      </c>
      <c r="O75" s="54" t="s">
        <v>3131</v>
      </c>
      <c r="P75" s="74" t="s">
        <v>1613</v>
      </c>
      <c r="Q75" s="100">
        <v>11</v>
      </c>
      <c r="R75" s="75" t="s">
        <v>3132</v>
      </c>
      <c r="S75" s="55" t="s">
        <v>3133</v>
      </c>
      <c r="T75" s="56" t="s">
        <v>122</v>
      </c>
    </row>
    <row r="76" spans="1:20" ht="12.75">
      <c r="A76" s="14">
        <v>74</v>
      </c>
      <c r="B76" s="56" t="s">
        <v>45</v>
      </c>
      <c r="C76" s="318">
        <v>43411</v>
      </c>
      <c r="D76" s="354">
        <v>27</v>
      </c>
      <c r="E76" s="375" t="s">
        <v>1681</v>
      </c>
      <c r="F76" s="11">
        <v>17198.48</v>
      </c>
      <c r="G76" s="9"/>
      <c r="H76" s="9"/>
      <c r="I76" s="223">
        <v>1607.2</v>
      </c>
      <c r="J76" s="9"/>
      <c r="K76" s="11">
        <v>6322596</v>
      </c>
      <c r="L76" s="54" t="s">
        <v>1412</v>
      </c>
      <c r="M76" s="311" t="s">
        <v>961</v>
      </c>
      <c r="N76" s="56" t="s">
        <v>3134</v>
      </c>
      <c r="O76" s="54" t="s">
        <v>1217</v>
      </c>
      <c r="P76" s="74" t="s">
        <v>1218</v>
      </c>
      <c r="Q76" s="100">
        <v>9</v>
      </c>
      <c r="R76" s="75" t="s">
        <v>762</v>
      </c>
      <c r="S76" s="55" t="s">
        <v>1219</v>
      </c>
      <c r="T76" s="56" t="s">
        <v>122</v>
      </c>
    </row>
    <row r="77" spans="1:20" ht="12.75">
      <c r="A77" s="14">
        <v>75</v>
      </c>
      <c r="B77" s="56" t="s">
        <v>45</v>
      </c>
      <c r="C77" s="318">
        <v>43438</v>
      </c>
      <c r="D77" s="354">
        <v>6618</v>
      </c>
      <c r="E77" s="375">
        <v>1</v>
      </c>
      <c r="F77" s="11">
        <v>20669.42</v>
      </c>
      <c r="G77" s="9"/>
      <c r="H77" s="9"/>
      <c r="I77" s="223">
        <v>4728.55</v>
      </c>
      <c r="J77" s="9"/>
      <c r="K77" s="11">
        <v>6800756</v>
      </c>
      <c r="L77" s="54" t="s">
        <v>102</v>
      </c>
      <c r="M77" s="311" t="s">
        <v>138</v>
      </c>
      <c r="N77" s="56" t="s">
        <v>3282</v>
      </c>
      <c r="O77" s="54" t="s">
        <v>1938</v>
      </c>
      <c r="P77" s="74" t="s">
        <v>3283</v>
      </c>
      <c r="Q77" s="100">
        <v>37</v>
      </c>
      <c r="R77" s="75" t="s">
        <v>551</v>
      </c>
      <c r="S77" s="323">
        <v>1903</v>
      </c>
      <c r="T77" s="56" t="s">
        <v>122</v>
      </c>
    </row>
    <row r="78" spans="1:20" ht="12.75">
      <c r="A78" s="14">
        <v>76</v>
      </c>
      <c r="B78" s="56" t="s">
        <v>45</v>
      </c>
      <c r="C78" s="318">
        <v>43438</v>
      </c>
      <c r="D78" s="354">
        <v>6617</v>
      </c>
      <c r="E78" s="375">
        <v>1</v>
      </c>
      <c r="F78" s="11">
        <v>15383.5</v>
      </c>
      <c r="G78" s="9"/>
      <c r="H78" s="9"/>
      <c r="I78" s="223">
        <v>2916.46</v>
      </c>
      <c r="J78" s="9"/>
      <c r="K78" s="11">
        <v>5612144</v>
      </c>
      <c r="L78" s="54" t="s">
        <v>1412</v>
      </c>
      <c r="M78" s="311" t="s">
        <v>1143</v>
      </c>
      <c r="N78" s="56" t="s">
        <v>3284</v>
      </c>
      <c r="O78" s="54" t="s">
        <v>3285</v>
      </c>
      <c r="P78" s="74" t="s">
        <v>3286</v>
      </c>
      <c r="Q78" s="100">
        <v>37</v>
      </c>
      <c r="R78" s="75" t="s">
        <v>3287</v>
      </c>
      <c r="S78" s="323">
        <v>1943</v>
      </c>
      <c r="T78" s="56" t="s">
        <v>122</v>
      </c>
    </row>
    <row r="79" spans="1:20" ht="12.75">
      <c r="A79" s="14">
        <v>77</v>
      </c>
      <c r="B79" s="56" t="s">
        <v>45</v>
      </c>
      <c r="C79" s="318">
        <v>43441</v>
      </c>
      <c r="D79" s="354">
        <v>1219</v>
      </c>
      <c r="E79" s="375" t="s">
        <v>3288</v>
      </c>
      <c r="F79" s="11">
        <v>6425.12</v>
      </c>
      <c r="G79" s="9"/>
      <c r="H79" s="9"/>
      <c r="I79" s="223">
        <v>1450</v>
      </c>
      <c r="J79" s="9"/>
      <c r="K79" s="11">
        <v>1560150</v>
      </c>
      <c r="L79" s="54" t="s">
        <v>3289</v>
      </c>
      <c r="M79" s="311" t="s">
        <v>146</v>
      </c>
      <c r="N79" s="56" t="s">
        <v>3290</v>
      </c>
      <c r="O79" s="54" t="s">
        <v>3291</v>
      </c>
      <c r="P79" s="74" t="s">
        <v>3292</v>
      </c>
      <c r="Q79" s="100">
        <v>9</v>
      </c>
      <c r="R79" s="75" t="s">
        <v>3293</v>
      </c>
      <c r="S79" s="55" t="s">
        <v>3294</v>
      </c>
      <c r="T79" s="56" t="s">
        <v>123</v>
      </c>
    </row>
    <row r="80" spans="1:20" ht="12.75">
      <c r="A80" s="14">
        <v>78</v>
      </c>
      <c r="B80" s="56" t="s">
        <v>45</v>
      </c>
      <c r="C80" s="318">
        <v>43447</v>
      </c>
      <c r="D80" s="354">
        <v>6235</v>
      </c>
      <c r="E80" s="375" t="s">
        <v>3295</v>
      </c>
      <c r="F80" s="11">
        <v>19710.68</v>
      </c>
      <c r="G80" s="9"/>
      <c r="H80" s="9"/>
      <c r="I80" s="223">
        <v>4217.26</v>
      </c>
      <c r="J80" s="9"/>
      <c r="K80" s="11">
        <v>7424402</v>
      </c>
      <c r="L80" s="54" t="s">
        <v>102</v>
      </c>
      <c r="M80" s="311" t="s">
        <v>150</v>
      </c>
      <c r="N80" s="56" t="s">
        <v>3296</v>
      </c>
      <c r="O80" s="54" t="s">
        <v>3297</v>
      </c>
      <c r="P80" s="74" t="s">
        <v>2661</v>
      </c>
      <c r="Q80" s="100">
        <v>28</v>
      </c>
      <c r="R80" s="75" t="s">
        <v>1891</v>
      </c>
      <c r="S80" s="55" t="s">
        <v>3298</v>
      </c>
      <c r="T80" s="56" t="s">
        <v>122</v>
      </c>
    </row>
    <row r="81" spans="1:20" ht="12.75">
      <c r="A81" s="14">
        <v>79</v>
      </c>
      <c r="B81" s="56" t="s">
        <v>45</v>
      </c>
      <c r="C81" s="318">
        <v>43447</v>
      </c>
      <c r="D81" s="354">
        <v>6423</v>
      </c>
      <c r="E81" s="375" t="s">
        <v>3299</v>
      </c>
      <c r="F81" s="11">
        <v>7760.32</v>
      </c>
      <c r="G81" s="9"/>
      <c r="H81" s="9"/>
      <c r="I81" s="223">
        <v>1773.88</v>
      </c>
      <c r="J81" s="9"/>
      <c r="K81" s="11">
        <v>2925315</v>
      </c>
      <c r="L81" s="54" t="s">
        <v>102</v>
      </c>
      <c r="M81" s="311" t="s">
        <v>609</v>
      </c>
      <c r="N81" s="56" t="s">
        <v>2883</v>
      </c>
      <c r="O81" s="54" t="s">
        <v>1465</v>
      </c>
      <c r="P81" s="74" t="s">
        <v>3300</v>
      </c>
      <c r="Q81" s="100">
        <v>37</v>
      </c>
      <c r="R81" s="75" t="s">
        <v>1240</v>
      </c>
      <c r="S81" s="55" t="s">
        <v>3301</v>
      </c>
      <c r="T81" s="56" t="s">
        <v>123</v>
      </c>
    </row>
    <row r="82" spans="1:20" ht="12.75">
      <c r="A82" s="14">
        <v>80</v>
      </c>
      <c r="B82" s="56" t="s">
        <v>45</v>
      </c>
      <c r="C82" s="318">
        <v>43447</v>
      </c>
      <c r="D82" s="354">
        <v>6135</v>
      </c>
      <c r="E82" s="375" t="s">
        <v>3302</v>
      </c>
      <c r="F82" s="11">
        <v>10572.51</v>
      </c>
      <c r="G82" s="9"/>
      <c r="H82" s="9"/>
      <c r="I82" s="223">
        <v>1748</v>
      </c>
      <c r="J82" s="9"/>
      <c r="K82" s="11">
        <v>3810877</v>
      </c>
      <c r="L82" s="54" t="s">
        <v>102</v>
      </c>
      <c r="M82" s="311" t="s">
        <v>150</v>
      </c>
      <c r="N82" s="56" t="s">
        <v>3303</v>
      </c>
      <c r="O82" s="54" t="s">
        <v>2488</v>
      </c>
      <c r="P82" s="74" t="s">
        <v>120</v>
      </c>
      <c r="Q82" s="100">
        <v>28</v>
      </c>
      <c r="R82" s="75" t="s">
        <v>3304</v>
      </c>
      <c r="S82" s="55" t="s">
        <v>3305</v>
      </c>
      <c r="T82" s="56" t="s">
        <v>122</v>
      </c>
    </row>
    <row r="83" spans="1:20" ht="12.75">
      <c r="A83" s="14">
        <v>81</v>
      </c>
      <c r="B83" s="56" t="s">
        <v>45</v>
      </c>
      <c r="C83" s="318">
        <v>43447</v>
      </c>
      <c r="D83" s="354">
        <v>6532</v>
      </c>
      <c r="E83" s="375" t="s">
        <v>3306</v>
      </c>
      <c r="F83" s="11">
        <v>7994.11</v>
      </c>
      <c r="G83" s="9"/>
      <c r="H83" s="9"/>
      <c r="I83" s="223">
        <v>2111.42</v>
      </c>
      <c r="J83" s="9"/>
      <c r="K83" s="11">
        <v>2988836</v>
      </c>
      <c r="L83" s="54" t="s">
        <v>102</v>
      </c>
      <c r="M83" s="311" t="s">
        <v>156</v>
      </c>
      <c r="N83" s="56" t="s">
        <v>3307</v>
      </c>
      <c r="O83" s="54" t="s">
        <v>3308</v>
      </c>
      <c r="P83" s="74" t="s">
        <v>3309</v>
      </c>
      <c r="Q83" s="100">
        <v>31</v>
      </c>
      <c r="R83" s="75" t="s">
        <v>3310</v>
      </c>
      <c r="S83" s="55" t="s">
        <v>3311</v>
      </c>
      <c r="T83" s="56" t="s">
        <v>123</v>
      </c>
    </row>
    <row r="84" spans="1:20" ht="12.75">
      <c r="A84" s="14">
        <v>82</v>
      </c>
      <c r="B84" s="56" t="s">
        <v>45</v>
      </c>
      <c r="C84" s="318">
        <v>43448</v>
      </c>
      <c r="D84" s="354">
        <v>738</v>
      </c>
      <c r="E84" s="375" t="s">
        <v>3312</v>
      </c>
      <c r="F84" s="11">
        <v>4558.22</v>
      </c>
      <c r="G84" s="9"/>
      <c r="H84" s="9"/>
      <c r="I84" s="223">
        <v>1402.8</v>
      </c>
      <c r="J84" s="9"/>
      <c r="K84" s="11">
        <v>1713438</v>
      </c>
      <c r="L84" s="54" t="s">
        <v>102</v>
      </c>
      <c r="M84" s="311" t="s">
        <v>126</v>
      </c>
      <c r="N84" s="56" t="s">
        <v>3313</v>
      </c>
      <c r="O84" s="54" t="s">
        <v>3314</v>
      </c>
      <c r="P84" s="74" t="s">
        <v>2207</v>
      </c>
      <c r="Q84" s="100">
        <v>7</v>
      </c>
      <c r="R84" s="75" t="s">
        <v>3315</v>
      </c>
      <c r="S84" s="55" t="s">
        <v>3316</v>
      </c>
      <c r="T84" s="56" t="s">
        <v>123</v>
      </c>
    </row>
    <row r="85" spans="1:20" ht="12.75">
      <c r="A85" s="14">
        <v>83</v>
      </c>
      <c r="B85" s="56" t="s">
        <v>45</v>
      </c>
      <c r="C85" s="318">
        <v>43452</v>
      </c>
      <c r="D85" s="354">
        <v>6729</v>
      </c>
      <c r="E85" s="375" t="s">
        <v>2116</v>
      </c>
      <c r="F85" s="11">
        <v>20388.62</v>
      </c>
      <c r="G85" s="9"/>
      <c r="H85" s="9"/>
      <c r="I85" s="223">
        <v>3567.9</v>
      </c>
      <c r="J85" s="9"/>
      <c r="K85" s="11">
        <v>7541271</v>
      </c>
      <c r="L85" s="54" t="s">
        <v>1412</v>
      </c>
      <c r="M85" s="311" t="s">
        <v>135</v>
      </c>
      <c r="N85" s="56" t="s">
        <v>3317</v>
      </c>
      <c r="O85" s="54" t="s">
        <v>3318</v>
      </c>
      <c r="P85" s="74" t="s">
        <v>189</v>
      </c>
      <c r="Q85" s="100">
        <v>31</v>
      </c>
      <c r="R85" s="75" t="s">
        <v>3319</v>
      </c>
      <c r="S85" s="55" t="s">
        <v>3320</v>
      </c>
      <c r="T85" s="56" t="s">
        <v>122</v>
      </c>
    </row>
    <row r="86" spans="1:20" ht="12.75">
      <c r="A86" s="14">
        <v>84</v>
      </c>
      <c r="B86" s="56" t="s">
        <v>45</v>
      </c>
      <c r="C86" s="318">
        <v>43453</v>
      </c>
      <c r="D86" s="354">
        <v>2767</v>
      </c>
      <c r="E86" s="375" t="s">
        <v>3321</v>
      </c>
      <c r="F86" s="11">
        <v>32117.74</v>
      </c>
      <c r="G86" s="9"/>
      <c r="H86" s="9"/>
      <c r="I86" s="223">
        <v>2863.3</v>
      </c>
      <c r="J86" s="9"/>
      <c r="K86" s="11">
        <v>11081588</v>
      </c>
      <c r="L86" s="54" t="s">
        <v>1412</v>
      </c>
      <c r="M86" s="311" t="s">
        <v>725</v>
      </c>
      <c r="N86" s="56" t="s">
        <v>3322</v>
      </c>
      <c r="O86" s="54" t="s">
        <v>2488</v>
      </c>
      <c r="P86" s="74" t="s">
        <v>120</v>
      </c>
      <c r="Q86" s="100">
        <v>12</v>
      </c>
      <c r="R86" s="75" t="s">
        <v>3323</v>
      </c>
      <c r="S86" s="55" t="s">
        <v>3324</v>
      </c>
      <c r="T86" s="56" t="s">
        <v>122</v>
      </c>
    </row>
    <row r="87" spans="1:20" ht="12.75">
      <c r="A87" s="14">
        <v>85</v>
      </c>
      <c r="B87" s="56" t="s">
        <v>45</v>
      </c>
      <c r="C87" s="318">
        <v>43453</v>
      </c>
      <c r="D87" s="354">
        <v>5701</v>
      </c>
      <c r="E87" s="375" t="s">
        <v>2925</v>
      </c>
      <c r="F87" s="11">
        <v>17993.99</v>
      </c>
      <c r="G87" s="9"/>
      <c r="H87" s="9"/>
      <c r="I87" s="223">
        <v>4065</v>
      </c>
      <c r="J87" s="9"/>
      <c r="K87" s="11">
        <v>6810039</v>
      </c>
      <c r="L87" s="54" t="s">
        <v>102</v>
      </c>
      <c r="M87" s="311" t="s">
        <v>946</v>
      </c>
      <c r="N87" s="56" t="s">
        <v>3325</v>
      </c>
      <c r="O87" s="54" t="s">
        <v>3326</v>
      </c>
      <c r="P87" s="74" t="s">
        <v>120</v>
      </c>
      <c r="Q87" s="100">
        <v>13</v>
      </c>
      <c r="R87" s="75" t="s">
        <v>3327</v>
      </c>
      <c r="S87" s="55" t="s">
        <v>3328</v>
      </c>
      <c r="T87" s="56" t="s">
        <v>122</v>
      </c>
    </row>
    <row r="88" spans="1:20" ht="12.75">
      <c r="A88" s="14">
        <v>86</v>
      </c>
      <c r="B88" s="56" t="s">
        <v>45</v>
      </c>
      <c r="C88" s="318">
        <v>43453</v>
      </c>
      <c r="D88" s="354">
        <v>3926</v>
      </c>
      <c r="E88" s="375" t="s">
        <v>2913</v>
      </c>
      <c r="F88" s="11">
        <v>20567.68</v>
      </c>
      <c r="G88" s="9"/>
      <c r="H88" s="9"/>
      <c r="I88" s="223">
        <v>2347.54</v>
      </c>
      <c r="J88" s="9"/>
      <c r="K88" s="11">
        <v>7375961</v>
      </c>
      <c r="L88" s="54" t="s">
        <v>1412</v>
      </c>
      <c r="M88" s="311" t="s">
        <v>954</v>
      </c>
      <c r="N88" s="56" t="s">
        <v>3329</v>
      </c>
      <c r="O88" s="54" t="s">
        <v>3330</v>
      </c>
      <c r="P88" s="74" t="s">
        <v>3331</v>
      </c>
      <c r="Q88" s="100">
        <v>14</v>
      </c>
      <c r="R88" s="75" t="s">
        <v>762</v>
      </c>
      <c r="S88" s="55" t="s">
        <v>3332</v>
      </c>
      <c r="T88" s="56" t="s">
        <v>122</v>
      </c>
    </row>
    <row r="89" spans="1:20" ht="12.75">
      <c r="A89" s="14">
        <v>87</v>
      </c>
      <c r="B89" s="56" t="s">
        <v>45</v>
      </c>
      <c r="C89" s="318">
        <v>43453</v>
      </c>
      <c r="D89" s="354">
        <v>6512</v>
      </c>
      <c r="E89" s="375">
        <v>6</v>
      </c>
      <c r="F89" s="11">
        <v>18522.93</v>
      </c>
      <c r="G89" s="9"/>
      <c r="H89" s="9"/>
      <c r="I89" s="223">
        <v>5592.6</v>
      </c>
      <c r="J89" s="9"/>
      <c r="K89" s="11">
        <v>7229639</v>
      </c>
      <c r="L89" s="54" t="s">
        <v>102</v>
      </c>
      <c r="M89" s="311" t="s">
        <v>150</v>
      </c>
      <c r="N89" s="56" t="s">
        <v>3333</v>
      </c>
      <c r="O89" s="54" t="s">
        <v>1303</v>
      </c>
      <c r="P89" s="74" t="s">
        <v>1340</v>
      </c>
      <c r="Q89" s="100">
        <v>37</v>
      </c>
      <c r="R89" s="75" t="s">
        <v>1505</v>
      </c>
      <c r="S89" s="55">
        <v>1305</v>
      </c>
      <c r="T89" s="56" t="s">
        <v>122</v>
      </c>
    </row>
    <row r="90" spans="1:20" ht="12.75">
      <c r="A90" s="14">
        <v>88</v>
      </c>
      <c r="B90" s="56" t="s">
        <v>45</v>
      </c>
      <c r="C90" s="318">
        <v>43454</v>
      </c>
      <c r="D90" s="354">
        <v>1271</v>
      </c>
      <c r="E90" s="375" t="s">
        <v>3334</v>
      </c>
      <c r="F90" s="11">
        <v>9683.98</v>
      </c>
      <c r="G90" s="9"/>
      <c r="H90" s="9"/>
      <c r="I90" s="223">
        <v>1736</v>
      </c>
      <c r="J90" s="9"/>
      <c r="K90" s="11">
        <v>3645013</v>
      </c>
      <c r="L90" s="54" t="s">
        <v>102</v>
      </c>
      <c r="M90" s="311" t="s">
        <v>1164</v>
      </c>
      <c r="N90" s="56" t="s">
        <v>3335</v>
      </c>
      <c r="O90" s="54" t="s">
        <v>3336</v>
      </c>
      <c r="P90" s="74" t="s">
        <v>3221</v>
      </c>
      <c r="Q90" s="100">
        <v>3</v>
      </c>
      <c r="R90" s="75" t="s">
        <v>3337</v>
      </c>
      <c r="S90" s="55" t="s">
        <v>3338</v>
      </c>
      <c r="T90" s="56" t="s">
        <v>123</v>
      </c>
    </row>
    <row r="91" spans="1:20" ht="12.75">
      <c r="A91" s="14">
        <v>89</v>
      </c>
      <c r="B91" s="56" t="s">
        <v>45</v>
      </c>
      <c r="C91" s="318">
        <v>43454</v>
      </c>
      <c r="D91" s="354">
        <v>3916</v>
      </c>
      <c r="E91" s="375" t="s">
        <v>278</v>
      </c>
      <c r="F91" s="11">
        <v>36570.41</v>
      </c>
      <c r="G91" s="9"/>
      <c r="H91" s="9"/>
      <c r="I91" s="223">
        <v>3938</v>
      </c>
      <c r="J91" s="9"/>
      <c r="K91" s="11">
        <v>12503982</v>
      </c>
      <c r="L91" s="54" t="s">
        <v>1412</v>
      </c>
      <c r="M91" s="311" t="s">
        <v>725</v>
      </c>
      <c r="N91" s="56" t="s">
        <v>3339</v>
      </c>
      <c r="O91" s="54" t="s">
        <v>2488</v>
      </c>
      <c r="P91" s="74" t="s">
        <v>120</v>
      </c>
      <c r="Q91" s="100">
        <v>14</v>
      </c>
      <c r="R91" s="75" t="s">
        <v>762</v>
      </c>
      <c r="S91" s="55" t="s">
        <v>3340</v>
      </c>
      <c r="T91" s="56" t="s">
        <v>122</v>
      </c>
    </row>
    <row r="92" spans="1:20" ht="12.75">
      <c r="A92" s="14">
        <v>90</v>
      </c>
      <c r="B92" s="56" t="s">
        <v>45</v>
      </c>
      <c r="C92" s="318">
        <v>43460</v>
      </c>
      <c r="D92" s="354">
        <v>3911</v>
      </c>
      <c r="E92" s="375" t="s">
        <v>3341</v>
      </c>
      <c r="F92" s="11">
        <v>41487.65</v>
      </c>
      <c r="G92" s="9"/>
      <c r="H92" s="9"/>
      <c r="I92" s="223">
        <v>3994.89</v>
      </c>
      <c r="J92" s="9"/>
      <c r="K92" s="11">
        <v>12814682</v>
      </c>
      <c r="L92" s="54" t="s">
        <v>1412</v>
      </c>
      <c r="M92" s="311" t="s">
        <v>971</v>
      </c>
      <c r="N92" s="56" t="s">
        <v>3342</v>
      </c>
      <c r="O92" s="54" t="s">
        <v>179</v>
      </c>
      <c r="P92" s="74" t="s">
        <v>1340</v>
      </c>
      <c r="Q92" s="100">
        <v>12</v>
      </c>
      <c r="R92" s="75" t="s">
        <v>3343</v>
      </c>
      <c r="S92" s="55" t="s">
        <v>3344</v>
      </c>
      <c r="T92" s="56" t="s">
        <v>122</v>
      </c>
    </row>
    <row r="93" spans="1:20" ht="12.75">
      <c r="A93" s="14">
        <v>91</v>
      </c>
      <c r="B93" s="56" t="s">
        <v>45</v>
      </c>
      <c r="C93" s="318">
        <v>43460</v>
      </c>
      <c r="D93" s="354">
        <v>6512</v>
      </c>
      <c r="E93" s="375" t="s">
        <v>3345</v>
      </c>
      <c r="F93" s="11">
        <v>19180.2</v>
      </c>
      <c r="G93" s="9"/>
      <c r="H93" s="9"/>
      <c r="I93" s="223">
        <v>6636.72</v>
      </c>
      <c r="J93" s="9"/>
      <c r="K93" s="11">
        <v>7497447</v>
      </c>
      <c r="L93" s="54" t="s">
        <v>102</v>
      </c>
      <c r="M93" s="311" t="s">
        <v>1143</v>
      </c>
      <c r="N93" s="56" t="s">
        <v>3346</v>
      </c>
      <c r="O93" s="54" t="s">
        <v>179</v>
      </c>
      <c r="P93" s="74" t="s">
        <v>1340</v>
      </c>
      <c r="Q93" s="100">
        <v>37</v>
      </c>
      <c r="R93" s="75" t="s">
        <v>1638</v>
      </c>
      <c r="S93" s="55" t="s">
        <v>3347</v>
      </c>
      <c r="T93" s="56" t="s">
        <v>122</v>
      </c>
    </row>
    <row r="94" spans="1:20" ht="12.75">
      <c r="A94" s="14">
        <v>92</v>
      </c>
      <c r="B94" s="56" t="s">
        <v>45</v>
      </c>
      <c r="C94" s="318">
        <v>43460</v>
      </c>
      <c r="D94" s="354">
        <v>6627</v>
      </c>
      <c r="E94" s="375">
        <v>6</v>
      </c>
      <c r="F94" s="11">
        <v>2810.5</v>
      </c>
      <c r="G94" s="9"/>
      <c r="H94" s="9"/>
      <c r="I94" s="223">
        <v>950</v>
      </c>
      <c r="J94" s="9"/>
      <c r="K94" s="11">
        <v>1010873</v>
      </c>
      <c r="L94" s="54" t="s">
        <v>102</v>
      </c>
      <c r="M94" s="311" t="s">
        <v>156</v>
      </c>
      <c r="N94" s="56" t="s">
        <v>3348</v>
      </c>
      <c r="O94" s="54" t="s">
        <v>3349</v>
      </c>
      <c r="P94" s="74" t="s">
        <v>3350</v>
      </c>
      <c r="Q94" s="100">
        <v>31</v>
      </c>
      <c r="R94" s="75" t="s">
        <v>551</v>
      </c>
      <c r="S94" s="55">
        <v>2441</v>
      </c>
      <c r="T94" s="56" t="s">
        <v>123</v>
      </c>
    </row>
    <row r="95" spans="1:20" ht="12.75">
      <c r="A95" s="14">
        <v>93</v>
      </c>
      <c r="B95" s="56" t="s">
        <v>45</v>
      </c>
      <c r="C95" s="318">
        <v>43460</v>
      </c>
      <c r="D95" s="354">
        <v>6520</v>
      </c>
      <c r="E95" s="375" t="s">
        <v>3351</v>
      </c>
      <c r="F95" s="11">
        <v>17443.64</v>
      </c>
      <c r="G95" s="9"/>
      <c r="H95" s="9"/>
      <c r="I95" s="223">
        <v>3000</v>
      </c>
      <c r="J95" s="9"/>
      <c r="K95" s="11">
        <v>5888603</v>
      </c>
      <c r="L95" s="54" t="s">
        <v>102</v>
      </c>
      <c r="M95" s="311" t="s">
        <v>3352</v>
      </c>
      <c r="N95" s="56" t="s">
        <v>3353</v>
      </c>
      <c r="O95" s="54" t="s">
        <v>3358</v>
      </c>
      <c r="P95" s="74" t="s">
        <v>3354</v>
      </c>
      <c r="Q95" s="100">
        <v>37</v>
      </c>
      <c r="R95" s="75" t="s">
        <v>551</v>
      </c>
      <c r="S95" s="55" t="s">
        <v>3355</v>
      </c>
      <c r="T95" s="56" t="s">
        <v>122</v>
      </c>
    </row>
    <row r="96" spans="1:20" ht="12.75">
      <c r="A96" s="14">
        <v>94</v>
      </c>
      <c r="B96" s="56" t="s">
        <v>45</v>
      </c>
      <c r="C96" s="318">
        <v>43460</v>
      </c>
      <c r="D96" s="354">
        <v>6520</v>
      </c>
      <c r="E96" s="375" t="s">
        <v>3356</v>
      </c>
      <c r="F96" s="11">
        <v>9211.09</v>
      </c>
      <c r="G96" s="9"/>
      <c r="H96" s="9"/>
      <c r="I96" s="223">
        <v>2300</v>
      </c>
      <c r="J96" s="9"/>
      <c r="K96" s="11">
        <v>3489452</v>
      </c>
      <c r="L96" s="54" t="s">
        <v>102</v>
      </c>
      <c r="M96" s="311" t="s">
        <v>127</v>
      </c>
      <c r="N96" s="56" t="s">
        <v>3357</v>
      </c>
      <c r="O96" s="54" t="s">
        <v>1593</v>
      </c>
      <c r="P96" s="74" t="s">
        <v>2102</v>
      </c>
      <c r="Q96" s="100">
        <v>37</v>
      </c>
      <c r="R96" s="75" t="s">
        <v>2523</v>
      </c>
      <c r="S96" s="55" t="s">
        <v>3359</v>
      </c>
      <c r="T96" s="56" t="s">
        <v>123</v>
      </c>
    </row>
    <row r="97" spans="1:20" ht="12.75">
      <c r="A97" s="14">
        <v>95</v>
      </c>
      <c r="B97" s="56" t="s">
        <v>45</v>
      </c>
      <c r="C97" s="318">
        <v>43460</v>
      </c>
      <c r="D97" s="354">
        <v>920</v>
      </c>
      <c r="E97" s="53" t="s">
        <v>3360</v>
      </c>
      <c r="F97" s="11">
        <v>16031.19</v>
      </c>
      <c r="G97" s="9"/>
      <c r="H97" s="9"/>
      <c r="I97" s="223">
        <v>2223.66</v>
      </c>
      <c r="J97" s="9"/>
      <c r="K97" s="11">
        <v>5627402</v>
      </c>
      <c r="L97" s="54" t="s">
        <v>1412</v>
      </c>
      <c r="M97" s="311" t="s">
        <v>150</v>
      </c>
      <c r="N97" s="56" t="s">
        <v>3361</v>
      </c>
      <c r="O97" s="54" t="s">
        <v>3362</v>
      </c>
      <c r="P97" s="74" t="s">
        <v>3363</v>
      </c>
      <c r="Q97" s="168">
        <v>10</v>
      </c>
      <c r="R97" s="75" t="s">
        <v>3364</v>
      </c>
      <c r="S97" s="55" t="s">
        <v>3365</v>
      </c>
      <c r="T97" s="56" t="s">
        <v>122</v>
      </c>
    </row>
    <row r="98" spans="1:20" ht="12.75">
      <c r="A98" s="14">
        <v>96</v>
      </c>
      <c r="B98" s="56" t="s">
        <v>45</v>
      </c>
      <c r="C98" s="318">
        <v>43461</v>
      </c>
      <c r="D98" s="354">
        <v>3927</v>
      </c>
      <c r="E98" s="321">
        <v>3</v>
      </c>
      <c r="F98" s="11">
        <v>18638.96</v>
      </c>
      <c r="G98" s="9"/>
      <c r="H98" s="9"/>
      <c r="I98" s="223">
        <v>2191.27</v>
      </c>
      <c r="J98" s="9"/>
      <c r="K98" s="11">
        <v>6710437</v>
      </c>
      <c r="L98" s="54" t="s">
        <v>1412</v>
      </c>
      <c r="M98" s="311" t="s">
        <v>961</v>
      </c>
      <c r="N98" s="56" t="s">
        <v>3366</v>
      </c>
      <c r="O98" s="54" t="s">
        <v>3367</v>
      </c>
      <c r="P98" s="74" t="s">
        <v>3368</v>
      </c>
      <c r="Q98" s="168">
        <v>14</v>
      </c>
      <c r="R98" s="75" t="s">
        <v>762</v>
      </c>
      <c r="S98" s="323">
        <v>2325</v>
      </c>
      <c r="T98" s="56" t="s">
        <v>122</v>
      </c>
    </row>
  </sheetData>
  <sheetProtection/>
  <mergeCells count="1">
    <mergeCell ref="D1:E1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14" scale="70" r:id="rId1"/>
  <headerFooter>
    <oddHeader>&amp;LI. MUNICIPALIDAD DE ÑUÑOA
DIRECCION DE OBRAS MUNICIPALES
DEPARTAMENTO DE INFORMATICA Y CATASTRO&amp;CLISTADO MAESTRO DE ANTE PROYECTOS DE PERMISOS DE
EDIFICACION&amp;RPERIODO: 2017</oddHeader>
    <oddFooter>&amp;L&amp;F&amp;C&amp;P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35"/>
  <sheetViews>
    <sheetView zoomScalePageLayoutView="0" workbookViewId="0" topLeftCell="A1">
      <pane ySplit="1" topLeftCell="A5" activePane="bottomLeft" state="frozen"/>
      <selection pane="topLeft" activeCell="Q9" sqref="Q9"/>
      <selection pane="bottomLeft" activeCell="A36" sqref="A36"/>
    </sheetView>
  </sheetViews>
  <sheetFormatPr defaultColWidth="11.421875" defaultRowHeight="12.75"/>
  <cols>
    <col min="1" max="1" width="5.8515625" style="149" bestFit="1" customWidth="1"/>
    <col min="2" max="2" width="5.421875" style="149" bestFit="1" customWidth="1"/>
    <col min="3" max="3" width="10.140625" style="1" bestFit="1" customWidth="1"/>
    <col min="4" max="4" width="5.00390625" style="169" bestFit="1" customWidth="1"/>
    <col min="5" max="5" width="29.421875" style="40" bestFit="1" customWidth="1"/>
    <col min="6" max="6" width="46.421875" style="1" bestFit="1" customWidth="1"/>
    <col min="7" max="7" width="11.7109375" style="21" bestFit="1" customWidth="1"/>
    <col min="8" max="8" width="46.00390625" style="1" bestFit="1" customWidth="1"/>
    <col min="9" max="9" width="26.57421875" style="21" bestFit="1" customWidth="1"/>
    <col min="10" max="10" width="105.140625" style="34" bestFit="1" customWidth="1"/>
    <col min="11" max="11" width="9.28125" style="22" bestFit="1" customWidth="1"/>
    <col min="12" max="16384" width="11.421875" style="1" customWidth="1"/>
  </cols>
  <sheetData>
    <row r="1" spans="1:11" s="7" customFormat="1" ht="12.75">
      <c r="A1" s="233" t="s">
        <v>57</v>
      </c>
      <c r="B1" s="233" t="s">
        <v>13</v>
      </c>
      <c r="C1" s="235" t="s">
        <v>17</v>
      </c>
      <c r="D1" s="381" t="s">
        <v>5</v>
      </c>
      <c r="E1" s="382"/>
      <c r="F1" s="240" t="s">
        <v>19</v>
      </c>
      <c r="G1" s="215" t="s">
        <v>6</v>
      </c>
      <c r="H1" s="240" t="s">
        <v>18</v>
      </c>
      <c r="I1" s="244" t="s">
        <v>25</v>
      </c>
      <c r="J1" s="247" t="s">
        <v>7</v>
      </c>
      <c r="K1" s="215" t="s">
        <v>8</v>
      </c>
    </row>
    <row r="2" spans="1:11" s="7" customFormat="1" ht="13.5" thickBot="1">
      <c r="A2" s="234"/>
      <c r="B2" s="234"/>
      <c r="C2" s="236"/>
      <c r="D2" s="221" t="s">
        <v>55</v>
      </c>
      <c r="E2" s="238" t="s">
        <v>56</v>
      </c>
      <c r="F2" s="241"/>
      <c r="G2" s="243"/>
      <c r="H2" s="241"/>
      <c r="I2" s="243"/>
      <c r="J2" s="248"/>
      <c r="K2" s="246"/>
    </row>
    <row r="3" spans="1:11" s="102" customFormat="1" ht="12.75">
      <c r="A3" s="217">
        <v>1</v>
      </c>
      <c r="B3" s="217" t="s">
        <v>58</v>
      </c>
      <c r="C3" s="218">
        <v>43103</v>
      </c>
      <c r="D3" s="237">
        <v>850</v>
      </c>
      <c r="E3" s="75" t="s">
        <v>203</v>
      </c>
      <c r="F3" s="239" t="s">
        <v>500</v>
      </c>
      <c r="G3" s="242"/>
      <c r="H3" s="239" t="s">
        <v>228</v>
      </c>
      <c r="I3" s="192">
        <v>797</v>
      </c>
      <c r="J3" s="228"/>
      <c r="K3" s="245" t="s">
        <v>128</v>
      </c>
    </row>
    <row r="4" spans="1:11" s="102" customFormat="1" ht="12.75">
      <c r="A4" s="71">
        <v>2</v>
      </c>
      <c r="B4" s="71" t="s">
        <v>58</v>
      </c>
      <c r="C4" s="138">
        <v>43123</v>
      </c>
      <c r="D4" s="167">
        <v>943</v>
      </c>
      <c r="E4" s="75" t="s">
        <v>249</v>
      </c>
      <c r="F4" s="54" t="s">
        <v>201</v>
      </c>
      <c r="G4" s="55"/>
      <c r="H4" s="54" t="s">
        <v>216</v>
      </c>
      <c r="I4" s="55" t="s">
        <v>202</v>
      </c>
      <c r="J4" s="228" t="s">
        <v>503</v>
      </c>
      <c r="K4" s="56" t="s">
        <v>128</v>
      </c>
    </row>
    <row r="5" spans="1:11" s="102" customFormat="1" ht="12.75">
      <c r="A5" s="71">
        <v>3</v>
      </c>
      <c r="B5" s="71" t="s">
        <v>58</v>
      </c>
      <c r="C5" s="138">
        <v>43126</v>
      </c>
      <c r="D5" s="167">
        <v>3901</v>
      </c>
      <c r="E5" s="75" t="s">
        <v>214</v>
      </c>
      <c r="F5" s="54" t="s">
        <v>215</v>
      </c>
      <c r="G5" s="55" t="s">
        <v>501</v>
      </c>
      <c r="H5" s="54" t="s">
        <v>216</v>
      </c>
      <c r="I5" s="55">
        <v>855</v>
      </c>
      <c r="J5" s="228" t="s">
        <v>502</v>
      </c>
      <c r="K5" s="56" t="s">
        <v>128</v>
      </c>
    </row>
    <row r="6" spans="1:11" s="20" customFormat="1" ht="12.75">
      <c r="A6" s="14">
        <v>4</v>
      </c>
      <c r="B6" s="71" t="s">
        <v>58</v>
      </c>
      <c r="C6" s="8">
        <v>43187</v>
      </c>
      <c r="D6" s="168">
        <v>66</v>
      </c>
      <c r="E6" s="75" t="s">
        <v>725</v>
      </c>
      <c r="F6" s="79" t="s">
        <v>728</v>
      </c>
      <c r="G6" s="55" t="s">
        <v>729</v>
      </c>
      <c r="H6" s="79" t="s">
        <v>727</v>
      </c>
      <c r="I6" s="55">
        <v>30</v>
      </c>
      <c r="J6" s="75" t="s">
        <v>1178</v>
      </c>
      <c r="K6" s="56" t="s">
        <v>128</v>
      </c>
    </row>
    <row r="7" spans="1:11" s="20" customFormat="1" ht="12.75">
      <c r="A7" s="14">
        <v>5</v>
      </c>
      <c r="B7" s="71" t="s">
        <v>58</v>
      </c>
      <c r="C7" s="8">
        <v>43202</v>
      </c>
      <c r="D7" s="168">
        <v>23</v>
      </c>
      <c r="E7" s="75" t="s">
        <v>1186</v>
      </c>
      <c r="F7" s="79" t="s">
        <v>1187</v>
      </c>
      <c r="G7" s="55" t="s">
        <v>1188</v>
      </c>
      <c r="H7" s="79" t="s">
        <v>762</v>
      </c>
      <c r="I7" s="55">
        <v>2150</v>
      </c>
      <c r="J7" s="75" t="s">
        <v>1189</v>
      </c>
      <c r="K7" s="56" t="s">
        <v>128</v>
      </c>
    </row>
    <row r="8" spans="1:11" ht="12.75">
      <c r="A8" s="14">
        <v>6</v>
      </c>
      <c r="B8" s="71" t="s">
        <v>58</v>
      </c>
      <c r="C8" s="318">
        <v>43228</v>
      </c>
      <c r="D8" s="352">
        <v>1035</v>
      </c>
      <c r="E8" s="53" t="s">
        <v>751</v>
      </c>
      <c r="F8" s="189" t="s">
        <v>753</v>
      </c>
      <c r="G8" s="55" t="s">
        <v>754</v>
      </c>
      <c r="H8" s="189" t="s">
        <v>752</v>
      </c>
      <c r="I8" s="323">
        <v>3055</v>
      </c>
      <c r="J8" s="75" t="s">
        <v>1616</v>
      </c>
      <c r="K8" s="56" t="s">
        <v>128</v>
      </c>
    </row>
    <row r="9" spans="1:11" ht="12.75">
      <c r="A9" s="14">
        <v>7</v>
      </c>
      <c r="B9" s="71" t="s">
        <v>58</v>
      </c>
      <c r="C9" s="138">
        <v>43232</v>
      </c>
      <c r="D9" s="352">
        <v>865</v>
      </c>
      <c r="E9" s="53" t="s">
        <v>778</v>
      </c>
      <c r="F9" s="189" t="s">
        <v>780</v>
      </c>
      <c r="G9" s="55" t="s">
        <v>781</v>
      </c>
      <c r="H9" s="189" t="s">
        <v>779</v>
      </c>
      <c r="I9" s="323">
        <v>800</v>
      </c>
      <c r="J9" s="75" t="s">
        <v>1617</v>
      </c>
      <c r="K9" s="56" t="s">
        <v>128</v>
      </c>
    </row>
    <row r="10" spans="1:11" ht="12.75">
      <c r="A10" s="14">
        <v>8</v>
      </c>
      <c r="B10" s="71" t="s">
        <v>58</v>
      </c>
      <c r="C10" s="318">
        <v>43255</v>
      </c>
      <c r="D10" s="352">
        <v>6732</v>
      </c>
      <c r="E10" s="321">
        <v>5</v>
      </c>
      <c r="F10" s="54" t="s">
        <v>1821</v>
      </c>
      <c r="G10" s="55" t="s">
        <v>1906</v>
      </c>
      <c r="H10" s="54" t="s">
        <v>1822</v>
      </c>
      <c r="I10" s="323">
        <v>2771</v>
      </c>
      <c r="J10" s="75" t="s">
        <v>1907</v>
      </c>
      <c r="K10" s="56" t="s">
        <v>128</v>
      </c>
    </row>
    <row r="11" spans="1:11" ht="12.75">
      <c r="A11" s="14">
        <v>9</v>
      </c>
      <c r="B11" s="71" t="s">
        <v>58</v>
      </c>
      <c r="C11" s="318">
        <v>43255</v>
      </c>
      <c r="D11" s="352">
        <v>469</v>
      </c>
      <c r="E11" s="321">
        <v>5</v>
      </c>
      <c r="F11" s="54" t="s">
        <v>1139</v>
      </c>
      <c r="G11" s="55" t="s">
        <v>1140</v>
      </c>
      <c r="H11" s="54" t="s">
        <v>1138</v>
      </c>
      <c r="I11" s="323">
        <v>258</v>
      </c>
      <c r="J11" s="75" t="s">
        <v>1908</v>
      </c>
      <c r="K11" s="56" t="s">
        <v>128</v>
      </c>
    </row>
    <row r="12" spans="1:11" ht="12.75">
      <c r="A12" s="14">
        <v>10</v>
      </c>
      <c r="B12" s="71" t="s">
        <v>58</v>
      </c>
      <c r="C12" s="318">
        <v>43255</v>
      </c>
      <c r="D12" s="352">
        <v>1235</v>
      </c>
      <c r="E12" s="53" t="s">
        <v>1644</v>
      </c>
      <c r="F12" s="54" t="s">
        <v>114</v>
      </c>
      <c r="G12" s="55" t="s">
        <v>1645</v>
      </c>
      <c r="H12" s="54" t="s">
        <v>1114</v>
      </c>
      <c r="I12" s="323">
        <v>3030</v>
      </c>
      <c r="J12" s="75" t="s">
        <v>1909</v>
      </c>
      <c r="K12" s="56" t="s">
        <v>128</v>
      </c>
    </row>
    <row r="13" spans="1:11" ht="12.75">
      <c r="A13" s="14">
        <v>11</v>
      </c>
      <c r="B13" s="71" t="s">
        <v>58</v>
      </c>
      <c r="C13" s="318">
        <v>43255</v>
      </c>
      <c r="D13" s="352">
        <v>6101</v>
      </c>
      <c r="E13" s="53" t="s">
        <v>433</v>
      </c>
      <c r="F13" s="54" t="s">
        <v>239</v>
      </c>
      <c r="G13" s="55" t="s">
        <v>1910</v>
      </c>
      <c r="H13" s="54" t="s">
        <v>1911</v>
      </c>
      <c r="I13" s="55" t="s">
        <v>1912</v>
      </c>
      <c r="J13" s="75" t="s">
        <v>1913</v>
      </c>
      <c r="K13" s="56" t="s">
        <v>128</v>
      </c>
    </row>
    <row r="14" spans="1:11" ht="12.75">
      <c r="A14" s="14">
        <v>12</v>
      </c>
      <c r="B14" s="71" t="s">
        <v>58</v>
      </c>
      <c r="C14" s="318">
        <v>43263</v>
      </c>
      <c r="D14" s="352">
        <v>2756</v>
      </c>
      <c r="E14" s="53" t="s">
        <v>876</v>
      </c>
      <c r="F14" s="54" t="s">
        <v>878</v>
      </c>
      <c r="G14" s="55" t="s">
        <v>1221</v>
      </c>
      <c r="H14" s="54" t="s">
        <v>828</v>
      </c>
      <c r="I14" s="323">
        <v>4715</v>
      </c>
      <c r="J14" s="322"/>
      <c r="K14" s="56" t="s">
        <v>128</v>
      </c>
    </row>
    <row r="15" spans="1:11" ht="12.75">
      <c r="A15" s="14">
        <v>13</v>
      </c>
      <c r="B15" s="71" t="s">
        <v>58</v>
      </c>
      <c r="C15" s="318">
        <v>43273</v>
      </c>
      <c r="D15" s="352">
        <v>6535</v>
      </c>
      <c r="E15" s="53" t="s">
        <v>772</v>
      </c>
      <c r="F15" s="54" t="s">
        <v>775</v>
      </c>
      <c r="G15" s="55" t="s">
        <v>776</v>
      </c>
      <c r="H15" s="54" t="s">
        <v>773</v>
      </c>
      <c r="I15" s="55" t="s">
        <v>774</v>
      </c>
      <c r="J15" s="75" t="s">
        <v>1914</v>
      </c>
      <c r="K15" s="56" t="s">
        <v>128</v>
      </c>
    </row>
    <row r="16" spans="1:11" ht="12.75">
      <c r="A16" s="14">
        <v>14</v>
      </c>
      <c r="B16" s="71" t="s">
        <v>58</v>
      </c>
      <c r="C16" s="318">
        <v>43287</v>
      </c>
      <c r="D16" s="352">
        <v>765</v>
      </c>
      <c r="E16" s="321">
        <v>10</v>
      </c>
      <c r="F16" s="54" t="s">
        <v>2096</v>
      </c>
      <c r="G16" s="55" t="s">
        <v>1674</v>
      </c>
      <c r="H16" s="54" t="s">
        <v>1672</v>
      </c>
      <c r="I16" s="323">
        <v>595</v>
      </c>
      <c r="J16" s="75" t="s">
        <v>2097</v>
      </c>
      <c r="K16" s="56" t="s">
        <v>128</v>
      </c>
    </row>
    <row r="17" spans="1:11" ht="12.75">
      <c r="A17" s="14">
        <v>15</v>
      </c>
      <c r="B17" s="71" t="s">
        <v>58</v>
      </c>
      <c r="C17" s="318">
        <v>43321</v>
      </c>
      <c r="D17" s="352">
        <v>1224</v>
      </c>
      <c r="E17" s="321">
        <v>14</v>
      </c>
      <c r="F17" s="54" t="s">
        <v>1667</v>
      </c>
      <c r="G17" s="55" t="s">
        <v>1668</v>
      </c>
      <c r="H17" s="54" t="s">
        <v>593</v>
      </c>
      <c r="I17" s="323">
        <v>2150</v>
      </c>
      <c r="J17" s="75" t="s">
        <v>2516</v>
      </c>
      <c r="K17" s="56" t="s">
        <v>128</v>
      </c>
    </row>
    <row r="18" spans="1:11" ht="12.75">
      <c r="A18" s="14">
        <v>16</v>
      </c>
      <c r="B18" s="71" t="s">
        <v>58</v>
      </c>
      <c r="C18" s="318">
        <v>43329</v>
      </c>
      <c r="D18" s="352">
        <v>261</v>
      </c>
      <c r="E18" s="53" t="s">
        <v>620</v>
      </c>
      <c r="F18" s="54" t="s">
        <v>622</v>
      </c>
      <c r="G18" s="55" t="s">
        <v>1270</v>
      </c>
      <c r="H18" s="54" t="s">
        <v>1054</v>
      </c>
      <c r="I18" s="323">
        <v>4761</v>
      </c>
      <c r="J18" s="75" t="s">
        <v>2517</v>
      </c>
      <c r="K18" s="56" t="s">
        <v>128</v>
      </c>
    </row>
    <row r="19" spans="1:11" ht="12.75">
      <c r="A19" s="14">
        <v>17</v>
      </c>
      <c r="B19" s="71" t="s">
        <v>58</v>
      </c>
      <c r="C19" s="318">
        <v>43339</v>
      </c>
      <c r="D19" s="352">
        <v>27</v>
      </c>
      <c r="E19" s="321">
        <v>7</v>
      </c>
      <c r="F19" s="54" t="s">
        <v>2518</v>
      </c>
      <c r="G19" s="55" t="s">
        <v>2519</v>
      </c>
      <c r="H19" s="54" t="s">
        <v>1835</v>
      </c>
      <c r="I19" s="323">
        <v>2445</v>
      </c>
      <c r="J19" s="75" t="s">
        <v>2520</v>
      </c>
      <c r="K19" s="56" t="s">
        <v>128</v>
      </c>
    </row>
    <row r="20" spans="1:11" ht="12.75">
      <c r="A20" s="14">
        <v>18</v>
      </c>
      <c r="B20" s="71" t="s">
        <v>58</v>
      </c>
      <c r="C20" s="318">
        <v>43357</v>
      </c>
      <c r="D20" s="352">
        <v>1219</v>
      </c>
      <c r="E20" s="53" t="s">
        <v>2196</v>
      </c>
      <c r="F20" s="54" t="s">
        <v>1041</v>
      </c>
      <c r="G20" s="55" t="s">
        <v>2197</v>
      </c>
      <c r="H20" s="54" t="s">
        <v>172</v>
      </c>
      <c r="I20" s="323">
        <v>2255</v>
      </c>
      <c r="J20" s="75" t="s">
        <v>2674</v>
      </c>
      <c r="K20" s="56" t="s">
        <v>128</v>
      </c>
    </row>
    <row r="21" spans="1:11" ht="12.75">
      <c r="A21" s="14">
        <v>19</v>
      </c>
      <c r="B21" s="71" t="s">
        <v>58</v>
      </c>
      <c r="C21" s="318">
        <v>43357</v>
      </c>
      <c r="D21" s="352">
        <v>2269</v>
      </c>
      <c r="E21" s="321">
        <v>32</v>
      </c>
      <c r="F21" s="54" t="s">
        <v>973</v>
      </c>
      <c r="G21" s="55" t="s">
        <v>2548</v>
      </c>
      <c r="H21" s="54" t="s">
        <v>2458</v>
      </c>
      <c r="I21" s="323">
        <v>1400</v>
      </c>
      <c r="J21" s="75" t="s">
        <v>2675</v>
      </c>
      <c r="K21" s="56" t="s">
        <v>128</v>
      </c>
    </row>
    <row r="22" spans="1:11" ht="12.75">
      <c r="A22" s="14">
        <v>20</v>
      </c>
      <c r="B22" s="71" t="s">
        <v>58</v>
      </c>
      <c r="C22" s="318">
        <v>43370</v>
      </c>
      <c r="D22" s="352">
        <v>53</v>
      </c>
      <c r="E22" s="53" t="s">
        <v>2143</v>
      </c>
      <c r="F22" s="54" t="s">
        <v>2144</v>
      </c>
      <c r="G22" s="55" t="s">
        <v>2145</v>
      </c>
      <c r="H22" s="54" t="s">
        <v>1172</v>
      </c>
      <c r="I22" s="323">
        <v>33</v>
      </c>
      <c r="J22" s="75" t="s">
        <v>2676</v>
      </c>
      <c r="K22" s="56" t="s">
        <v>128</v>
      </c>
    </row>
    <row r="23" spans="1:11" ht="12.75">
      <c r="A23" s="14">
        <v>21</v>
      </c>
      <c r="B23" s="71" t="s">
        <v>58</v>
      </c>
      <c r="C23" s="318">
        <v>43375</v>
      </c>
      <c r="D23" s="352">
        <v>752</v>
      </c>
      <c r="E23" s="53" t="s">
        <v>1717</v>
      </c>
      <c r="F23" s="54" t="s">
        <v>2583</v>
      </c>
      <c r="G23" s="55" t="s">
        <v>2584</v>
      </c>
      <c r="H23" s="54" t="s">
        <v>511</v>
      </c>
      <c r="I23" s="323">
        <v>4215</v>
      </c>
      <c r="J23" s="75" t="s">
        <v>2969</v>
      </c>
      <c r="K23" s="56" t="s">
        <v>128</v>
      </c>
    </row>
    <row r="24" spans="1:11" ht="12.75">
      <c r="A24" s="14">
        <v>22</v>
      </c>
      <c r="B24" s="71" t="s">
        <v>58</v>
      </c>
      <c r="C24" s="318">
        <v>43383</v>
      </c>
      <c r="D24" s="352">
        <v>950</v>
      </c>
      <c r="E24" s="321">
        <v>44</v>
      </c>
      <c r="F24" s="54" t="s">
        <v>114</v>
      </c>
      <c r="G24" s="55" t="s">
        <v>1645</v>
      </c>
      <c r="H24" s="54" t="s">
        <v>2971</v>
      </c>
      <c r="I24" s="55" t="s">
        <v>2970</v>
      </c>
      <c r="J24" s="75" t="s">
        <v>2972</v>
      </c>
      <c r="K24" s="56" t="s">
        <v>128</v>
      </c>
    </row>
    <row r="25" spans="1:11" ht="12.75">
      <c r="A25" s="14">
        <v>23</v>
      </c>
      <c r="B25" s="71" t="s">
        <v>58</v>
      </c>
      <c r="C25" s="318">
        <v>43385</v>
      </c>
      <c r="D25" s="352">
        <v>1562</v>
      </c>
      <c r="E25" s="53" t="s">
        <v>2623</v>
      </c>
      <c r="F25" s="54" t="s">
        <v>2976</v>
      </c>
      <c r="G25" s="55" t="s">
        <v>2973</v>
      </c>
      <c r="H25" s="54" t="s">
        <v>2974</v>
      </c>
      <c r="I25" s="323">
        <v>4880</v>
      </c>
      <c r="J25" s="75" t="s">
        <v>2975</v>
      </c>
      <c r="K25" s="56" t="s">
        <v>128</v>
      </c>
    </row>
    <row r="26" spans="1:11" ht="12.75">
      <c r="A26" s="14">
        <v>24</v>
      </c>
      <c r="B26" s="71" t="s">
        <v>58</v>
      </c>
      <c r="C26" s="318">
        <v>43385</v>
      </c>
      <c r="D26" s="352">
        <v>5152</v>
      </c>
      <c r="E26" s="321">
        <v>11</v>
      </c>
      <c r="F26" s="54" t="s">
        <v>886</v>
      </c>
      <c r="G26" s="55" t="s">
        <v>2696</v>
      </c>
      <c r="H26" s="54" t="s">
        <v>888</v>
      </c>
      <c r="I26" s="323">
        <v>278</v>
      </c>
      <c r="J26" s="75" t="s">
        <v>2977</v>
      </c>
      <c r="K26" s="56" t="s">
        <v>128</v>
      </c>
    </row>
    <row r="27" spans="1:11" ht="12.75">
      <c r="A27" s="14">
        <v>25</v>
      </c>
      <c r="B27" s="71" t="s">
        <v>58</v>
      </c>
      <c r="C27" s="318">
        <v>43423</v>
      </c>
      <c r="D27" s="352">
        <v>946</v>
      </c>
      <c r="E27" s="321">
        <v>37</v>
      </c>
      <c r="F27" s="54" t="s">
        <v>1724</v>
      </c>
      <c r="G27" s="55" t="s">
        <v>3135</v>
      </c>
      <c r="H27" s="54" t="s">
        <v>786</v>
      </c>
      <c r="I27" s="323">
        <v>1575</v>
      </c>
      <c r="J27" s="75" t="s">
        <v>3136</v>
      </c>
      <c r="K27" s="56" t="s">
        <v>128</v>
      </c>
    </row>
    <row r="28" spans="1:11" ht="12.75">
      <c r="A28" s="14">
        <v>26</v>
      </c>
      <c r="B28" s="71" t="s">
        <v>58</v>
      </c>
      <c r="C28" s="318">
        <v>43427</v>
      </c>
      <c r="D28" s="352">
        <v>6235</v>
      </c>
      <c r="E28" s="321">
        <v>5</v>
      </c>
      <c r="F28" s="54" t="s">
        <v>642</v>
      </c>
      <c r="G28" s="55" t="s">
        <v>3009</v>
      </c>
      <c r="H28" s="54" t="s">
        <v>703</v>
      </c>
      <c r="I28" s="323">
        <v>1495</v>
      </c>
      <c r="J28" s="75" t="s">
        <v>3137</v>
      </c>
      <c r="K28" s="56" t="s">
        <v>128</v>
      </c>
    </row>
    <row r="29" spans="1:11" ht="12.75">
      <c r="A29" s="14">
        <v>27</v>
      </c>
      <c r="B29" s="71" t="s">
        <v>58</v>
      </c>
      <c r="C29" s="318">
        <v>43434</v>
      </c>
      <c r="D29" s="352">
        <v>807</v>
      </c>
      <c r="E29" s="53" t="s">
        <v>3138</v>
      </c>
      <c r="F29" s="54" t="s">
        <v>2312</v>
      </c>
      <c r="G29" s="55" t="s">
        <v>2999</v>
      </c>
      <c r="H29" s="54" t="s">
        <v>2314</v>
      </c>
      <c r="I29" s="323">
        <v>1829</v>
      </c>
      <c r="J29" s="75" t="s">
        <v>3139</v>
      </c>
      <c r="K29" s="56" t="s">
        <v>128</v>
      </c>
    </row>
    <row r="30" spans="1:11" ht="12.75">
      <c r="A30" s="14">
        <v>28</v>
      </c>
      <c r="B30" s="71" t="s">
        <v>58</v>
      </c>
      <c r="C30" s="318">
        <v>43446</v>
      </c>
      <c r="D30" s="352">
        <v>2856</v>
      </c>
      <c r="E30" s="53" t="s">
        <v>3369</v>
      </c>
      <c r="F30" s="54" t="s">
        <v>3179</v>
      </c>
      <c r="G30" s="55" t="s">
        <v>3180</v>
      </c>
      <c r="H30" s="54" t="s">
        <v>828</v>
      </c>
      <c r="I30" s="323">
        <v>4700</v>
      </c>
      <c r="J30" s="75" t="s">
        <v>3370</v>
      </c>
      <c r="K30" s="56" t="s">
        <v>128</v>
      </c>
    </row>
    <row r="31" spans="1:11" ht="12.75">
      <c r="A31" s="14">
        <v>29</v>
      </c>
      <c r="B31" s="71" t="s">
        <v>58</v>
      </c>
      <c r="C31" s="318">
        <v>43447</v>
      </c>
      <c r="D31" s="352">
        <v>69</v>
      </c>
      <c r="E31" s="321">
        <v>50</v>
      </c>
      <c r="F31" s="54" t="s">
        <v>3371</v>
      </c>
      <c r="G31" s="55" t="s">
        <v>3372</v>
      </c>
      <c r="H31" s="54" t="s">
        <v>1548</v>
      </c>
      <c r="I31" s="55" t="s">
        <v>3373</v>
      </c>
      <c r="J31" s="75" t="s">
        <v>3374</v>
      </c>
      <c r="K31" s="56" t="s">
        <v>128</v>
      </c>
    </row>
    <row r="32" spans="1:11" ht="12.75">
      <c r="A32" s="14">
        <v>30</v>
      </c>
      <c r="B32" s="71" t="s">
        <v>58</v>
      </c>
      <c r="C32" s="318">
        <v>43447</v>
      </c>
      <c r="D32" s="352">
        <v>69</v>
      </c>
      <c r="E32" s="321">
        <v>49</v>
      </c>
      <c r="F32" s="54" t="s">
        <v>3371</v>
      </c>
      <c r="G32" s="55" t="s">
        <v>3372</v>
      </c>
      <c r="H32" s="54" t="s">
        <v>1548</v>
      </c>
      <c r="I32" s="55" t="s">
        <v>3375</v>
      </c>
      <c r="J32" s="75" t="s">
        <v>3374</v>
      </c>
      <c r="K32" s="56" t="s">
        <v>128</v>
      </c>
    </row>
    <row r="33" spans="1:11" ht="12.75">
      <c r="A33" s="14">
        <v>31</v>
      </c>
      <c r="B33" s="71" t="s">
        <v>58</v>
      </c>
      <c r="C33" s="318">
        <v>43447</v>
      </c>
      <c r="D33" s="352">
        <v>69</v>
      </c>
      <c r="E33" s="321">
        <v>48</v>
      </c>
      <c r="F33" s="54" t="s">
        <v>3371</v>
      </c>
      <c r="G33" s="55" t="s">
        <v>3372</v>
      </c>
      <c r="H33" s="54" t="s">
        <v>1548</v>
      </c>
      <c r="I33" s="55" t="s">
        <v>3376</v>
      </c>
      <c r="J33" s="75" t="s">
        <v>3374</v>
      </c>
      <c r="K33" s="56" t="s">
        <v>128</v>
      </c>
    </row>
    <row r="34" spans="1:11" ht="12.75">
      <c r="A34" s="14">
        <v>32</v>
      </c>
      <c r="B34" s="71" t="s">
        <v>58</v>
      </c>
      <c r="C34" s="318">
        <v>43120</v>
      </c>
      <c r="D34" s="352">
        <v>5129</v>
      </c>
      <c r="E34" s="53" t="s">
        <v>1849</v>
      </c>
      <c r="F34" s="54" t="s">
        <v>1851</v>
      </c>
      <c r="G34" s="55" t="s">
        <v>3032</v>
      </c>
      <c r="H34" s="54" t="s">
        <v>535</v>
      </c>
      <c r="I34" s="323">
        <v>2662</v>
      </c>
      <c r="J34" s="75" t="s">
        <v>3377</v>
      </c>
      <c r="K34" s="56" t="s">
        <v>128</v>
      </c>
    </row>
    <row r="35" spans="1:11" ht="12.75">
      <c r="A35" s="14">
        <v>33</v>
      </c>
      <c r="B35" s="71" t="s">
        <v>58</v>
      </c>
      <c r="C35" s="318">
        <v>43462</v>
      </c>
      <c r="D35" s="352">
        <v>1264</v>
      </c>
      <c r="E35" s="321">
        <v>11</v>
      </c>
      <c r="F35" s="54" t="s">
        <v>1417</v>
      </c>
      <c r="G35" s="55" t="s">
        <v>3378</v>
      </c>
      <c r="H35" s="54" t="s">
        <v>800</v>
      </c>
      <c r="I35" s="323">
        <v>5100</v>
      </c>
      <c r="J35" s="75" t="s">
        <v>3379</v>
      </c>
      <c r="K35" s="56" t="s">
        <v>128</v>
      </c>
    </row>
  </sheetData>
  <sheetProtection/>
  <mergeCells count="1">
    <mergeCell ref="D1:E1"/>
  </mergeCells>
  <printOptions horizontalCentered="1"/>
  <pageMargins left="0.3937007874015748" right="0.3937007874015748" top="1.1811023622047245" bottom="0.5905511811023623" header="0.3937007874015748" footer="0"/>
  <pageSetup fitToHeight="2" fitToWidth="2" horizontalDpi="300" verticalDpi="300" orientation="landscape" paperSize="9" r:id="rId1"/>
  <headerFooter alignWithMargins="0">
    <oddHeader>&amp;LI. MUNICIPALIDAD DE ÑUÑOA
DIRECCION DE OBRAS MUNICIPALES
DEPARTAMENTO DE INFORMATICA Y CATASTRO&amp;CLISTADO MAESTRO DE
COPROPIEDADES INMOBILIARIAS&amp;RPERIODO: 2017</oddHeader>
    <oddFooter>&amp;L&amp;F&amp;C&amp;P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53"/>
  <sheetViews>
    <sheetView zoomScalePageLayoutView="0" workbookViewId="0" topLeftCell="A1">
      <pane ySplit="1" topLeftCell="A124" activePane="bottomLeft" state="frozen"/>
      <selection pane="topLeft" activeCell="A1" sqref="A1"/>
      <selection pane="bottomLeft" activeCell="A154" sqref="A154"/>
    </sheetView>
  </sheetViews>
  <sheetFormatPr defaultColWidth="6.28125" defaultRowHeight="12.75"/>
  <cols>
    <col min="1" max="1" width="6.00390625" style="22" bestFit="1" customWidth="1"/>
    <col min="2" max="2" width="6.28125" style="22" bestFit="1" customWidth="1"/>
    <col min="3" max="3" width="10.28125" style="22" bestFit="1" customWidth="1"/>
    <col min="4" max="4" width="69.28125" style="1" bestFit="1" customWidth="1"/>
    <col min="5" max="5" width="24.421875" style="21" bestFit="1" customWidth="1"/>
    <col min="6" max="6" width="4.7109375" style="22" bestFit="1" customWidth="1"/>
    <col min="7" max="7" width="39.140625" style="40" bestFit="1" customWidth="1"/>
    <col min="8" max="8" width="28.28125" style="21" customWidth="1"/>
    <col min="9" max="9" width="13.28125" style="21" bestFit="1" customWidth="1"/>
    <col min="10" max="10" width="38.421875" style="1" bestFit="1" customWidth="1"/>
    <col min="11" max="16384" width="6.28125" style="29" customWidth="1"/>
  </cols>
  <sheetData>
    <row r="1" spans="1:10" s="39" customFormat="1" ht="13.5" thickBot="1">
      <c r="A1" s="249" t="s">
        <v>14</v>
      </c>
      <c r="B1" s="249" t="s">
        <v>12</v>
      </c>
      <c r="C1" s="249" t="s">
        <v>17</v>
      </c>
      <c r="D1" s="249" t="s">
        <v>19</v>
      </c>
      <c r="E1" s="249" t="s">
        <v>6</v>
      </c>
      <c r="F1" s="249" t="s">
        <v>3043</v>
      </c>
      <c r="G1" s="249" t="s">
        <v>15</v>
      </c>
      <c r="H1" s="249" t="s">
        <v>25</v>
      </c>
      <c r="I1" s="249" t="s">
        <v>5</v>
      </c>
      <c r="J1" s="249" t="s">
        <v>16</v>
      </c>
    </row>
    <row r="2" spans="1:10" s="128" customFormat="1" ht="12.75">
      <c r="A2" s="35">
        <v>2934</v>
      </c>
      <c r="B2" s="35">
        <v>4616</v>
      </c>
      <c r="C2" s="36">
        <v>43103</v>
      </c>
      <c r="D2" s="86" t="s">
        <v>459</v>
      </c>
      <c r="E2" s="87" t="s">
        <v>460</v>
      </c>
      <c r="F2" s="378">
        <v>20</v>
      </c>
      <c r="G2" s="59" t="s">
        <v>237</v>
      </c>
      <c r="H2" s="60">
        <v>332</v>
      </c>
      <c r="I2" s="60" t="s">
        <v>461</v>
      </c>
      <c r="J2" s="86" t="s">
        <v>129</v>
      </c>
    </row>
    <row r="3" spans="1:10" s="128" customFormat="1" ht="12.75">
      <c r="A3" s="35"/>
      <c r="B3" s="35"/>
      <c r="C3" s="36"/>
      <c r="D3" s="86"/>
      <c r="E3" s="87"/>
      <c r="F3" s="379"/>
      <c r="G3" s="59"/>
      <c r="H3" s="28">
        <v>346</v>
      </c>
      <c r="I3" s="60" t="s">
        <v>462</v>
      </c>
      <c r="J3" s="86"/>
    </row>
    <row r="4" spans="1:10" s="128" customFormat="1" ht="12.75">
      <c r="A4" s="112"/>
      <c r="B4" s="112"/>
      <c r="C4" s="113"/>
      <c r="D4" s="114"/>
      <c r="E4" s="122"/>
      <c r="F4" s="379"/>
      <c r="G4" s="116"/>
      <c r="H4" s="95">
        <v>362</v>
      </c>
      <c r="I4" s="95" t="s">
        <v>463</v>
      </c>
      <c r="J4" s="114"/>
    </row>
    <row r="5" spans="1:10" s="128" customFormat="1" ht="12.75">
      <c r="A5" s="56">
        <v>2935</v>
      </c>
      <c r="B5" s="56">
        <v>4617</v>
      </c>
      <c r="C5" s="90">
        <v>43111</v>
      </c>
      <c r="D5" s="54" t="s">
        <v>217</v>
      </c>
      <c r="E5" s="55" t="s">
        <v>464</v>
      </c>
      <c r="F5" s="81">
        <v>7</v>
      </c>
      <c r="G5" s="53" t="s">
        <v>702</v>
      </c>
      <c r="H5" s="55">
        <v>3622</v>
      </c>
      <c r="I5" s="55" t="s">
        <v>465</v>
      </c>
      <c r="J5" s="53" t="s">
        <v>129</v>
      </c>
    </row>
    <row r="6" spans="1:10" s="128" customFormat="1" ht="12.75">
      <c r="A6" s="56"/>
      <c r="B6" s="56"/>
      <c r="C6" s="56"/>
      <c r="D6" s="54"/>
      <c r="E6" s="55"/>
      <c r="F6" s="81"/>
      <c r="G6" s="53"/>
      <c r="H6" s="55">
        <v>3634</v>
      </c>
      <c r="I6" s="55" t="s">
        <v>466</v>
      </c>
      <c r="J6" s="53"/>
    </row>
    <row r="7" spans="1:10" s="128" customFormat="1" ht="12.75">
      <c r="A7" s="129"/>
      <c r="B7" s="129"/>
      <c r="C7" s="130"/>
      <c r="D7" s="106"/>
      <c r="E7" s="58"/>
      <c r="F7" s="81"/>
      <c r="G7" s="107"/>
      <c r="H7" s="58">
        <v>3648</v>
      </c>
      <c r="I7" s="58" t="s">
        <v>467</v>
      </c>
      <c r="J7" s="107"/>
    </row>
    <row r="8" spans="1:10" s="128" customFormat="1" ht="12.75">
      <c r="A8" s="129"/>
      <c r="B8" s="129"/>
      <c r="C8" s="129"/>
      <c r="D8" s="106"/>
      <c r="E8" s="58"/>
      <c r="F8" s="81"/>
      <c r="G8" s="107"/>
      <c r="H8" s="58">
        <v>3660</v>
      </c>
      <c r="I8" s="58" t="s">
        <v>468</v>
      </c>
      <c r="J8" s="107"/>
    </row>
    <row r="9" spans="1:10" s="128" customFormat="1" ht="12.75">
      <c r="A9" s="129"/>
      <c r="B9" s="129"/>
      <c r="C9" s="129"/>
      <c r="D9" s="106"/>
      <c r="E9" s="58"/>
      <c r="F9" s="81"/>
      <c r="G9" s="107" t="s">
        <v>473</v>
      </c>
      <c r="H9" s="58">
        <v>3299</v>
      </c>
      <c r="I9" s="58" t="s">
        <v>469</v>
      </c>
      <c r="J9" s="107"/>
    </row>
    <row r="10" spans="1:10" s="128" customFormat="1" ht="12.75">
      <c r="A10" s="129"/>
      <c r="B10" s="129"/>
      <c r="C10" s="129"/>
      <c r="D10" s="106"/>
      <c r="E10" s="58"/>
      <c r="F10" s="81"/>
      <c r="G10" s="107"/>
      <c r="H10" s="58">
        <v>3303</v>
      </c>
      <c r="I10" s="58" t="s">
        <v>470</v>
      </c>
      <c r="J10" s="107"/>
    </row>
    <row r="11" spans="1:10" s="128" customFormat="1" ht="12.75">
      <c r="A11" s="299"/>
      <c r="B11" s="299"/>
      <c r="C11" s="300"/>
      <c r="D11" s="111"/>
      <c r="E11" s="123"/>
      <c r="F11" s="81"/>
      <c r="G11" s="183"/>
      <c r="H11" s="58">
        <v>3345</v>
      </c>
      <c r="I11" s="58" t="s">
        <v>471</v>
      </c>
      <c r="J11" s="111"/>
    </row>
    <row r="12" spans="1:10" s="27" customFormat="1" ht="12.75">
      <c r="A12" s="299"/>
      <c r="B12" s="299"/>
      <c r="C12" s="300"/>
      <c r="D12" s="111"/>
      <c r="E12" s="123"/>
      <c r="F12" s="81"/>
      <c r="G12" s="57" t="s">
        <v>474</v>
      </c>
      <c r="H12" s="58">
        <v>300</v>
      </c>
      <c r="I12" s="58" t="s">
        <v>472</v>
      </c>
      <c r="J12" s="111"/>
    </row>
    <row r="13" spans="1:10" s="27" customFormat="1" ht="12.75">
      <c r="A13" s="35">
        <v>2936</v>
      </c>
      <c r="B13" s="35">
        <v>4618</v>
      </c>
      <c r="C13" s="36">
        <v>43115</v>
      </c>
      <c r="D13" s="86" t="s">
        <v>475</v>
      </c>
      <c r="E13" s="87" t="s">
        <v>476</v>
      </c>
      <c r="F13" s="379">
        <v>9</v>
      </c>
      <c r="G13" s="59" t="s">
        <v>227</v>
      </c>
      <c r="H13" s="28">
        <v>1978</v>
      </c>
      <c r="I13" s="60" t="s">
        <v>477</v>
      </c>
      <c r="J13" s="86" t="s">
        <v>129</v>
      </c>
    </row>
    <row r="14" spans="1:10" s="27" customFormat="1" ht="12.75">
      <c r="A14" s="35"/>
      <c r="B14" s="35"/>
      <c r="C14" s="36"/>
      <c r="D14" s="86"/>
      <c r="E14" s="87"/>
      <c r="F14" s="379"/>
      <c r="G14" s="59"/>
      <c r="H14" s="28">
        <v>1988</v>
      </c>
      <c r="I14" s="60" t="s">
        <v>478</v>
      </c>
      <c r="J14" s="86"/>
    </row>
    <row r="15" spans="1:10" s="27" customFormat="1" ht="12.75">
      <c r="A15" s="112"/>
      <c r="B15" s="112"/>
      <c r="C15" s="113"/>
      <c r="D15" s="114"/>
      <c r="E15" s="122"/>
      <c r="F15" s="379"/>
      <c r="G15" s="116"/>
      <c r="H15" s="95">
        <v>1998</v>
      </c>
      <c r="I15" s="95" t="s">
        <v>479</v>
      </c>
      <c r="J15" s="114"/>
    </row>
    <row r="16" spans="1:10" s="27" customFormat="1" ht="12.75">
      <c r="A16" s="112"/>
      <c r="B16" s="112"/>
      <c r="C16" s="113"/>
      <c r="D16" s="114"/>
      <c r="E16" s="122"/>
      <c r="F16" s="379"/>
      <c r="G16" s="116" t="s">
        <v>172</v>
      </c>
      <c r="H16" s="117">
        <v>2373</v>
      </c>
      <c r="I16" s="95" t="s">
        <v>480</v>
      </c>
      <c r="J16" s="114"/>
    </row>
    <row r="17" spans="1:10" s="27" customFormat="1" ht="12.75">
      <c r="A17" s="37">
        <v>2937</v>
      </c>
      <c r="B17" s="37">
        <v>4619</v>
      </c>
      <c r="C17" s="38">
        <v>43115</v>
      </c>
      <c r="D17" s="111" t="s">
        <v>481</v>
      </c>
      <c r="E17" s="26" t="s">
        <v>482</v>
      </c>
      <c r="F17" s="81">
        <v>28</v>
      </c>
      <c r="G17" s="57" t="s">
        <v>703</v>
      </c>
      <c r="H17" s="58" t="s">
        <v>483</v>
      </c>
      <c r="I17" s="58" t="s">
        <v>484</v>
      </c>
      <c r="J17" s="53" t="s">
        <v>485</v>
      </c>
    </row>
    <row r="18" spans="1:10" s="27" customFormat="1" ht="12.75">
      <c r="A18" s="112">
        <v>2938</v>
      </c>
      <c r="B18" s="112">
        <v>4620</v>
      </c>
      <c r="C18" s="113">
        <v>43122</v>
      </c>
      <c r="D18" s="114" t="s">
        <v>486</v>
      </c>
      <c r="E18" s="115" t="s">
        <v>487</v>
      </c>
      <c r="F18" s="379">
        <v>7</v>
      </c>
      <c r="G18" s="116" t="s">
        <v>488</v>
      </c>
      <c r="H18" s="301">
        <v>502</v>
      </c>
      <c r="I18" s="95" t="s">
        <v>489</v>
      </c>
      <c r="J18" s="114" t="s">
        <v>129</v>
      </c>
    </row>
    <row r="19" spans="1:10" s="27" customFormat="1" ht="12.75">
      <c r="A19" s="112"/>
      <c r="B19" s="112"/>
      <c r="C19" s="113"/>
      <c r="D19" s="114"/>
      <c r="E19" s="115"/>
      <c r="F19" s="379"/>
      <c r="G19" s="116"/>
      <c r="H19" s="95">
        <v>542</v>
      </c>
      <c r="I19" s="95" t="s">
        <v>493</v>
      </c>
      <c r="J19" s="114"/>
    </row>
    <row r="20" spans="1:10" s="27" customFormat="1" ht="12.75">
      <c r="A20" s="112"/>
      <c r="B20" s="112"/>
      <c r="C20" s="113"/>
      <c r="D20" s="114"/>
      <c r="E20" s="115"/>
      <c r="F20" s="379"/>
      <c r="G20" s="116"/>
      <c r="H20" s="117">
        <v>550</v>
      </c>
      <c r="I20" s="95" t="s">
        <v>494</v>
      </c>
      <c r="J20" s="114"/>
    </row>
    <row r="21" spans="1:10" s="27" customFormat="1" ht="12.75">
      <c r="A21" s="112"/>
      <c r="B21" s="112"/>
      <c r="C21" s="113"/>
      <c r="D21" s="114"/>
      <c r="E21" s="115"/>
      <c r="F21" s="379"/>
      <c r="G21" s="116"/>
      <c r="H21" s="117">
        <v>554</v>
      </c>
      <c r="I21" s="95" t="s">
        <v>490</v>
      </c>
      <c r="J21" s="114"/>
    </row>
    <row r="22" spans="1:10" s="27" customFormat="1" ht="12.75">
      <c r="A22" s="112"/>
      <c r="B22" s="112"/>
      <c r="C22" s="113"/>
      <c r="D22" s="114"/>
      <c r="E22" s="115"/>
      <c r="F22" s="379"/>
      <c r="G22" s="116"/>
      <c r="H22" s="117">
        <v>3326</v>
      </c>
      <c r="I22" s="95" t="s">
        <v>491</v>
      </c>
      <c r="J22" s="118"/>
    </row>
    <row r="23" spans="1:10" s="27" customFormat="1" ht="12.75">
      <c r="A23" s="112"/>
      <c r="B23" s="112"/>
      <c r="C23" s="113"/>
      <c r="D23" s="114"/>
      <c r="E23" s="115"/>
      <c r="F23" s="379"/>
      <c r="G23" s="116"/>
      <c r="H23" s="117">
        <v>3344</v>
      </c>
      <c r="I23" s="95" t="s">
        <v>492</v>
      </c>
      <c r="J23" s="118"/>
    </row>
    <row r="24" spans="1:10" s="25" customFormat="1" ht="12.75">
      <c r="A24" s="320">
        <v>2939</v>
      </c>
      <c r="B24" s="320">
        <v>4621</v>
      </c>
      <c r="C24" s="8">
        <v>43145</v>
      </c>
      <c r="D24" s="54" t="s">
        <v>704</v>
      </c>
      <c r="E24" s="55" t="s">
        <v>705</v>
      </c>
      <c r="F24" s="81">
        <v>31</v>
      </c>
      <c r="G24" s="53" t="s">
        <v>706</v>
      </c>
      <c r="H24" s="323">
        <v>1870</v>
      </c>
      <c r="I24" s="55" t="s">
        <v>707</v>
      </c>
      <c r="J24" s="68" t="s">
        <v>485</v>
      </c>
    </row>
    <row r="25" spans="1:10" s="25" customFormat="1" ht="12.75">
      <c r="A25" s="324">
        <v>2940</v>
      </c>
      <c r="B25" s="324">
        <v>4622</v>
      </c>
      <c r="C25" s="325">
        <v>43145</v>
      </c>
      <c r="D25" s="326" t="s">
        <v>708</v>
      </c>
      <c r="E25" s="95" t="s">
        <v>709</v>
      </c>
      <c r="F25" s="379">
        <v>7</v>
      </c>
      <c r="G25" s="327" t="s">
        <v>710</v>
      </c>
      <c r="H25" s="117">
        <v>214</v>
      </c>
      <c r="I25" s="95" t="s">
        <v>711</v>
      </c>
      <c r="J25" s="116" t="s">
        <v>129</v>
      </c>
    </row>
    <row r="26" spans="1:10" s="25" customFormat="1" ht="12.75">
      <c r="A26" s="324"/>
      <c r="B26" s="324"/>
      <c r="C26" s="324"/>
      <c r="D26" s="328"/>
      <c r="E26" s="117"/>
      <c r="F26" s="379"/>
      <c r="G26" s="329"/>
      <c r="H26" s="117">
        <v>234</v>
      </c>
      <c r="I26" s="95" t="s">
        <v>712</v>
      </c>
      <c r="J26" s="116" t="s">
        <v>129</v>
      </c>
    </row>
    <row r="27" spans="1:10" s="25" customFormat="1" ht="12.75">
      <c r="A27" s="320">
        <v>2941</v>
      </c>
      <c r="B27" s="320">
        <v>4623</v>
      </c>
      <c r="C27" s="8">
        <v>43146</v>
      </c>
      <c r="D27" s="54" t="s">
        <v>713</v>
      </c>
      <c r="E27" s="55" t="s">
        <v>714</v>
      </c>
      <c r="F27" s="81">
        <v>8</v>
      </c>
      <c r="G27" s="53" t="s">
        <v>715</v>
      </c>
      <c r="H27" s="55" t="s">
        <v>716</v>
      </c>
      <c r="I27" s="55" t="s">
        <v>717</v>
      </c>
      <c r="J27" s="347"/>
    </row>
    <row r="28" spans="1:10" s="25" customFormat="1" ht="12.75">
      <c r="A28" s="320"/>
      <c r="B28" s="320"/>
      <c r="C28" s="320"/>
      <c r="D28" s="9"/>
      <c r="E28" s="323"/>
      <c r="F28" s="81"/>
      <c r="G28" s="321"/>
      <c r="H28" s="55" t="s">
        <v>718</v>
      </c>
      <c r="I28" s="55" t="s">
        <v>719</v>
      </c>
      <c r="J28" s="347"/>
    </row>
    <row r="29" spans="1:10" s="25" customFormat="1" ht="12.75">
      <c r="A29" s="320"/>
      <c r="B29" s="320"/>
      <c r="C29" s="320"/>
      <c r="D29" s="9"/>
      <c r="E29" s="323"/>
      <c r="F29" s="81"/>
      <c r="G29" s="321"/>
      <c r="H29" s="55" t="s">
        <v>720</v>
      </c>
      <c r="I29" s="55" t="s">
        <v>721</v>
      </c>
      <c r="J29" s="347"/>
    </row>
    <row r="30" spans="1:10" s="25" customFormat="1" ht="12.75">
      <c r="A30" s="320"/>
      <c r="B30" s="320"/>
      <c r="C30" s="320"/>
      <c r="D30" s="9"/>
      <c r="E30" s="323"/>
      <c r="F30" s="81"/>
      <c r="G30" s="321"/>
      <c r="H30" s="55" t="s">
        <v>722</v>
      </c>
      <c r="I30" s="55" t="s">
        <v>721</v>
      </c>
      <c r="J30" s="347"/>
    </row>
    <row r="31" spans="1:10" s="25" customFormat="1" ht="12.75">
      <c r="A31" s="320"/>
      <c r="B31" s="320"/>
      <c r="C31" s="320"/>
      <c r="D31" s="9"/>
      <c r="E31" s="323"/>
      <c r="F31" s="81"/>
      <c r="G31" s="321"/>
      <c r="H31" s="323">
        <v>2997</v>
      </c>
      <c r="I31" s="55" t="s">
        <v>723</v>
      </c>
      <c r="J31" s="347"/>
    </row>
    <row r="32" spans="1:10" s="25" customFormat="1" ht="12.75">
      <c r="A32" s="320"/>
      <c r="B32" s="320"/>
      <c r="C32" s="320"/>
      <c r="D32" s="9"/>
      <c r="E32" s="323"/>
      <c r="F32" s="81"/>
      <c r="G32" s="321"/>
      <c r="H32" s="323">
        <v>3005</v>
      </c>
      <c r="I32" s="55" t="s">
        <v>724</v>
      </c>
      <c r="J32" s="347"/>
    </row>
    <row r="33" spans="1:10" s="25" customFormat="1" ht="12.75">
      <c r="A33" s="324">
        <v>2942</v>
      </c>
      <c r="B33" s="324">
        <v>4624</v>
      </c>
      <c r="C33" s="325">
        <v>43164</v>
      </c>
      <c r="D33" s="326" t="s">
        <v>1021</v>
      </c>
      <c r="E33" s="95" t="s">
        <v>1055</v>
      </c>
      <c r="F33" s="379">
        <v>16</v>
      </c>
      <c r="G33" s="327" t="s">
        <v>112</v>
      </c>
      <c r="H33" s="117">
        <v>2926</v>
      </c>
      <c r="I33" s="95" t="s">
        <v>1056</v>
      </c>
      <c r="J33" s="348" t="s">
        <v>129</v>
      </c>
    </row>
    <row r="34" spans="1:10" s="25" customFormat="1" ht="12.75">
      <c r="A34" s="324"/>
      <c r="B34" s="324"/>
      <c r="C34" s="324"/>
      <c r="D34" s="328"/>
      <c r="E34" s="117"/>
      <c r="F34" s="379"/>
      <c r="G34" s="329"/>
      <c r="H34" s="117">
        <v>2932</v>
      </c>
      <c r="I34" s="95" t="s">
        <v>1057</v>
      </c>
      <c r="J34" s="349"/>
    </row>
    <row r="35" spans="1:10" s="25" customFormat="1" ht="12.75">
      <c r="A35" s="324"/>
      <c r="B35" s="324"/>
      <c r="C35" s="324"/>
      <c r="D35" s="328"/>
      <c r="E35" s="117"/>
      <c r="F35" s="379"/>
      <c r="G35" s="329"/>
      <c r="H35" s="117">
        <v>2938</v>
      </c>
      <c r="I35" s="95" t="s">
        <v>1058</v>
      </c>
      <c r="J35" s="349"/>
    </row>
    <row r="36" spans="1:10" s="25" customFormat="1" ht="12.75">
      <c r="A36" s="324"/>
      <c r="B36" s="324"/>
      <c r="C36" s="324"/>
      <c r="D36" s="328"/>
      <c r="E36" s="117"/>
      <c r="F36" s="379"/>
      <c r="G36" s="329"/>
      <c r="H36" s="117">
        <v>2958</v>
      </c>
      <c r="I36" s="95" t="s">
        <v>1059</v>
      </c>
      <c r="J36" s="349"/>
    </row>
    <row r="37" spans="1:10" s="25" customFormat="1" ht="12.75">
      <c r="A37" s="324"/>
      <c r="B37" s="324"/>
      <c r="C37" s="324"/>
      <c r="D37" s="328"/>
      <c r="E37" s="117"/>
      <c r="F37" s="379"/>
      <c r="G37" s="329"/>
      <c r="H37" s="117">
        <v>2976</v>
      </c>
      <c r="I37" s="95" t="s">
        <v>1060</v>
      </c>
      <c r="J37" s="349"/>
    </row>
    <row r="38" spans="1:10" s="25" customFormat="1" ht="12.75">
      <c r="A38" s="324"/>
      <c r="B38" s="324"/>
      <c r="C38" s="324"/>
      <c r="D38" s="328"/>
      <c r="E38" s="117"/>
      <c r="F38" s="379"/>
      <c r="G38" s="327" t="s">
        <v>574</v>
      </c>
      <c r="H38" s="117">
        <v>419</v>
      </c>
      <c r="I38" s="95" t="s">
        <v>1061</v>
      </c>
      <c r="J38" s="349"/>
    </row>
    <row r="39" spans="1:10" s="25" customFormat="1" ht="12.75">
      <c r="A39" s="324"/>
      <c r="B39" s="324"/>
      <c r="C39" s="324"/>
      <c r="D39" s="328"/>
      <c r="E39" s="117"/>
      <c r="F39" s="379"/>
      <c r="G39" s="329"/>
      <c r="H39" s="117">
        <v>439</v>
      </c>
      <c r="I39" s="95" t="s">
        <v>1062</v>
      </c>
      <c r="J39" s="349"/>
    </row>
    <row r="40" spans="1:10" s="25" customFormat="1" ht="12.75">
      <c r="A40" s="324"/>
      <c r="B40" s="324"/>
      <c r="C40" s="324"/>
      <c r="D40" s="328"/>
      <c r="E40" s="117"/>
      <c r="F40" s="379"/>
      <c r="G40" s="329"/>
      <c r="H40" s="117">
        <v>453</v>
      </c>
      <c r="I40" s="95" t="s">
        <v>1063</v>
      </c>
      <c r="J40" s="349"/>
    </row>
    <row r="41" spans="1:10" s="25" customFormat="1" ht="12.75">
      <c r="A41" s="320">
        <v>2943</v>
      </c>
      <c r="B41" s="320">
        <v>4625</v>
      </c>
      <c r="C41" s="8">
        <v>43175</v>
      </c>
      <c r="D41" s="54" t="s">
        <v>704</v>
      </c>
      <c r="E41" s="55" t="s">
        <v>1064</v>
      </c>
      <c r="F41" s="81">
        <v>31</v>
      </c>
      <c r="G41" s="53" t="s">
        <v>551</v>
      </c>
      <c r="H41" s="323">
        <v>2836</v>
      </c>
      <c r="I41" s="55" t="s">
        <v>1065</v>
      </c>
      <c r="J41" s="79" t="s">
        <v>129</v>
      </c>
    </row>
    <row r="42" spans="1:10" s="25" customFormat="1" ht="12.75">
      <c r="A42" s="320"/>
      <c r="B42" s="320"/>
      <c r="C42" s="320"/>
      <c r="D42" s="9"/>
      <c r="E42" s="323"/>
      <c r="F42" s="81"/>
      <c r="G42" s="321"/>
      <c r="H42" s="323">
        <v>2848</v>
      </c>
      <c r="I42" s="55" t="s">
        <v>1066</v>
      </c>
      <c r="J42" s="17"/>
    </row>
    <row r="43" spans="1:10" s="25" customFormat="1" ht="12.75">
      <c r="A43" s="320"/>
      <c r="B43" s="320"/>
      <c r="C43" s="320"/>
      <c r="D43" s="9"/>
      <c r="E43" s="323"/>
      <c r="F43" s="81"/>
      <c r="G43" s="53" t="s">
        <v>706</v>
      </c>
      <c r="H43" s="323">
        <v>1870</v>
      </c>
      <c r="I43" s="55" t="s">
        <v>707</v>
      </c>
      <c r="J43" s="17"/>
    </row>
    <row r="44" spans="1:10" s="25" customFormat="1" ht="12.75">
      <c r="A44" s="320"/>
      <c r="B44" s="320"/>
      <c r="C44" s="320"/>
      <c r="D44" s="9"/>
      <c r="E44" s="323"/>
      <c r="F44" s="81"/>
      <c r="G44" s="321"/>
      <c r="H44" s="323">
        <v>1890</v>
      </c>
      <c r="I44" s="55" t="s">
        <v>1067</v>
      </c>
      <c r="J44" s="17"/>
    </row>
    <row r="45" spans="1:10" s="25" customFormat="1" ht="12.75">
      <c r="A45" s="324">
        <v>2944</v>
      </c>
      <c r="B45" s="324">
        <v>4626</v>
      </c>
      <c r="C45" s="325">
        <v>43185</v>
      </c>
      <c r="D45" s="326" t="s">
        <v>1068</v>
      </c>
      <c r="E45" s="95" t="s">
        <v>1069</v>
      </c>
      <c r="F45" s="379">
        <v>11</v>
      </c>
      <c r="G45" s="327" t="s">
        <v>1070</v>
      </c>
      <c r="H45" s="117">
        <v>677</v>
      </c>
      <c r="I45" s="95" t="s">
        <v>1073</v>
      </c>
      <c r="J45" s="348" t="s">
        <v>129</v>
      </c>
    </row>
    <row r="46" spans="1:10" s="25" customFormat="1" ht="12.75">
      <c r="A46" s="324"/>
      <c r="B46" s="324"/>
      <c r="C46" s="324"/>
      <c r="D46" s="328"/>
      <c r="E46" s="117"/>
      <c r="F46" s="379"/>
      <c r="G46" s="329"/>
      <c r="H46" s="117">
        <v>685</v>
      </c>
      <c r="I46" s="95" t="s">
        <v>1074</v>
      </c>
      <c r="J46" s="349"/>
    </row>
    <row r="47" spans="1:10" s="25" customFormat="1" ht="12.75">
      <c r="A47" s="324"/>
      <c r="B47" s="324"/>
      <c r="C47" s="324"/>
      <c r="D47" s="328"/>
      <c r="E47" s="117"/>
      <c r="F47" s="379"/>
      <c r="G47" s="327" t="s">
        <v>1071</v>
      </c>
      <c r="H47" s="117">
        <v>646</v>
      </c>
      <c r="I47" s="95" t="s">
        <v>1075</v>
      </c>
      <c r="J47" s="349"/>
    </row>
    <row r="48" spans="1:10" s="25" customFormat="1" ht="12.75">
      <c r="A48" s="324"/>
      <c r="B48" s="324"/>
      <c r="C48" s="324"/>
      <c r="D48" s="328"/>
      <c r="E48" s="117"/>
      <c r="F48" s="379"/>
      <c r="G48" s="327" t="s">
        <v>1072</v>
      </c>
      <c r="H48" s="95" t="s">
        <v>1077</v>
      </c>
      <c r="I48" s="95" t="s">
        <v>1076</v>
      </c>
      <c r="J48" s="349"/>
    </row>
    <row r="49" spans="1:10" s="25" customFormat="1" ht="12.75">
      <c r="A49" s="320">
        <v>2945</v>
      </c>
      <c r="B49" s="320">
        <v>4627</v>
      </c>
      <c r="C49" s="8">
        <v>42457</v>
      </c>
      <c r="D49" s="54" t="s">
        <v>1078</v>
      </c>
      <c r="E49" s="55" t="s">
        <v>1079</v>
      </c>
      <c r="F49" s="81">
        <v>37</v>
      </c>
      <c r="G49" s="53" t="s">
        <v>1080</v>
      </c>
      <c r="H49" s="323">
        <v>1980</v>
      </c>
      <c r="I49" s="55" t="s">
        <v>1081</v>
      </c>
      <c r="J49" s="79" t="s">
        <v>1082</v>
      </c>
    </row>
    <row r="50" spans="1:10" s="350" customFormat="1" ht="12.75">
      <c r="A50" s="324">
        <v>2946</v>
      </c>
      <c r="B50" s="324">
        <v>4628</v>
      </c>
      <c r="C50" s="325">
        <v>43199</v>
      </c>
      <c r="D50" s="326" t="s">
        <v>1291</v>
      </c>
      <c r="E50" s="95" t="s">
        <v>1292</v>
      </c>
      <c r="F50" s="379">
        <v>12</v>
      </c>
      <c r="G50" s="327" t="s">
        <v>832</v>
      </c>
      <c r="H50" s="95" t="s">
        <v>1295</v>
      </c>
      <c r="I50" s="95" t="s">
        <v>1293</v>
      </c>
      <c r="J50" s="348" t="s">
        <v>129</v>
      </c>
    </row>
    <row r="51" spans="1:10" s="25" customFormat="1" ht="12.75">
      <c r="A51" s="320">
        <v>2947</v>
      </c>
      <c r="B51" s="320">
        <v>4629</v>
      </c>
      <c r="C51" s="8">
        <v>43202</v>
      </c>
      <c r="D51" s="54" t="s">
        <v>873</v>
      </c>
      <c r="E51" s="55" t="s">
        <v>1294</v>
      </c>
      <c r="F51" s="81">
        <v>37</v>
      </c>
      <c r="G51" s="53" t="s">
        <v>551</v>
      </c>
      <c r="H51" s="55" t="s">
        <v>1299</v>
      </c>
      <c r="I51" s="55" t="s">
        <v>1296</v>
      </c>
      <c r="J51" s="79" t="s">
        <v>129</v>
      </c>
    </row>
    <row r="52" spans="1:10" s="25" customFormat="1" ht="12.75">
      <c r="A52" s="320"/>
      <c r="B52" s="320"/>
      <c r="C52" s="320"/>
      <c r="D52" s="9"/>
      <c r="E52" s="323"/>
      <c r="F52" s="81"/>
      <c r="G52" s="321"/>
      <c r="H52" s="55" t="s">
        <v>1298</v>
      </c>
      <c r="I52" s="55" t="s">
        <v>1297</v>
      </c>
      <c r="J52" s="17"/>
    </row>
    <row r="53" spans="1:10" s="350" customFormat="1" ht="12.75">
      <c r="A53" s="324">
        <v>2948</v>
      </c>
      <c r="B53" s="324">
        <v>4630</v>
      </c>
      <c r="C53" s="325">
        <v>43202</v>
      </c>
      <c r="D53" s="326" t="s">
        <v>1300</v>
      </c>
      <c r="E53" s="95" t="s">
        <v>1301</v>
      </c>
      <c r="F53" s="379">
        <v>9</v>
      </c>
      <c r="G53" s="327" t="s">
        <v>561</v>
      </c>
      <c r="H53" s="117">
        <v>1869</v>
      </c>
      <c r="I53" s="95" t="s">
        <v>1302</v>
      </c>
      <c r="J53" s="348" t="s">
        <v>1082</v>
      </c>
    </row>
    <row r="54" spans="1:10" s="25" customFormat="1" ht="12.75">
      <c r="A54" s="320">
        <v>2949</v>
      </c>
      <c r="B54" s="320">
        <v>4631</v>
      </c>
      <c r="C54" s="8">
        <v>43203</v>
      </c>
      <c r="D54" s="54" t="s">
        <v>1303</v>
      </c>
      <c r="E54" s="55" t="s">
        <v>1304</v>
      </c>
      <c r="F54" s="81">
        <v>36</v>
      </c>
      <c r="G54" s="53" t="s">
        <v>832</v>
      </c>
      <c r="H54" s="323">
        <v>1958</v>
      </c>
      <c r="I54" s="55" t="s">
        <v>1305</v>
      </c>
      <c r="J54" s="79" t="s">
        <v>129</v>
      </c>
    </row>
    <row r="55" spans="1:10" s="25" customFormat="1" ht="12.75">
      <c r="A55" s="320"/>
      <c r="B55" s="320"/>
      <c r="C55" s="320"/>
      <c r="D55" s="9"/>
      <c r="E55" s="323"/>
      <c r="F55" s="81"/>
      <c r="G55" s="321"/>
      <c r="H55" s="323">
        <v>1962</v>
      </c>
      <c r="I55" s="55" t="s">
        <v>1306</v>
      </c>
      <c r="J55" s="17"/>
    </row>
    <row r="56" spans="1:10" s="25" customFormat="1" ht="12.75">
      <c r="A56" s="320"/>
      <c r="B56" s="320"/>
      <c r="C56" s="320"/>
      <c r="D56" s="9"/>
      <c r="E56" s="323"/>
      <c r="F56" s="81"/>
      <c r="G56" s="321"/>
      <c r="H56" s="323">
        <v>1966</v>
      </c>
      <c r="I56" s="55" t="s">
        <v>1307</v>
      </c>
      <c r="J56" s="17"/>
    </row>
    <row r="57" spans="1:10" s="350" customFormat="1" ht="12.75">
      <c r="A57" s="324">
        <v>2950</v>
      </c>
      <c r="B57" s="324">
        <v>4632</v>
      </c>
      <c r="C57" s="325">
        <v>43216</v>
      </c>
      <c r="D57" s="326" t="s">
        <v>1308</v>
      </c>
      <c r="E57" s="95" t="s">
        <v>1309</v>
      </c>
      <c r="F57" s="379">
        <v>37</v>
      </c>
      <c r="G57" s="327" t="s">
        <v>1310</v>
      </c>
      <c r="H57" s="117">
        <v>1315</v>
      </c>
      <c r="I57" s="95" t="s">
        <v>1311</v>
      </c>
      <c r="J57" s="348" t="s">
        <v>129</v>
      </c>
    </row>
    <row r="58" spans="1:10" s="350" customFormat="1" ht="12.75">
      <c r="A58" s="324"/>
      <c r="B58" s="324"/>
      <c r="C58" s="324"/>
      <c r="D58" s="328"/>
      <c r="E58" s="117"/>
      <c r="F58" s="379"/>
      <c r="G58" s="329"/>
      <c r="H58" s="117">
        <v>1958</v>
      </c>
      <c r="I58" s="95" t="s">
        <v>1312</v>
      </c>
      <c r="J58" s="349"/>
    </row>
    <row r="59" spans="1:10" s="25" customFormat="1" ht="12.75">
      <c r="A59" s="320">
        <v>2951</v>
      </c>
      <c r="B59" s="320">
        <v>4633</v>
      </c>
      <c r="C59" s="8">
        <v>43245</v>
      </c>
      <c r="D59" s="54" t="s">
        <v>179</v>
      </c>
      <c r="E59" s="55" t="s">
        <v>1691</v>
      </c>
      <c r="F59" s="81">
        <v>12</v>
      </c>
      <c r="G59" s="53" t="s">
        <v>762</v>
      </c>
      <c r="H59" s="323">
        <v>1161</v>
      </c>
      <c r="I59" s="55" t="s">
        <v>1694</v>
      </c>
      <c r="J59" s="79" t="s">
        <v>129</v>
      </c>
    </row>
    <row r="60" spans="1:10" s="25" customFormat="1" ht="12.75">
      <c r="A60" s="320"/>
      <c r="B60" s="320"/>
      <c r="C60" s="320"/>
      <c r="D60" s="9"/>
      <c r="E60" s="323"/>
      <c r="F60" s="81"/>
      <c r="G60" s="321"/>
      <c r="H60" s="323">
        <v>1173</v>
      </c>
      <c r="I60" s="55" t="s">
        <v>1695</v>
      </c>
      <c r="J60" s="17"/>
    </row>
    <row r="61" spans="1:10" s="25" customFormat="1" ht="12.75">
      <c r="A61" s="320"/>
      <c r="B61" s="320"/>
      <c r="C61" s="320"/>
      <c r="D61" s="9"/>
      <c r="E61" s="323"/>
      <c r="F61" s="81"/>
      <c r="G61" s="321"/>
      <c r="H61" s="323">
        <v>1181</v>
      </c>
      <c r="I61" s="55" t="s">
        <v>1696</v>
      </c>
      <c r="J61" s="17"/>
    </row>
    <row r="62" spans="1:10" s="25" customFormat="1" ht="12.75">
      <c r="A62" s="320"/>
      <c r="B62" s="320"/>
      <c r="C62" s="320"/>
      <c r="D62" s="9"/>
      <c r="E62" s="323"/>
      <c r="F62" s="81"/>
      <c r="G62" s="53" t="s">
        <v>1692</v>
      </c>
      <c r="H62" s="323">
        <v>38</v>
      </c>
      <c r="I62" s="55" t="s">
        <v>1697</v>
      </c>
      <c r="J62" s="17"/>
    </row>
    <row r="63" spans="1:10" s="25" customFormat="1" ht="12.75">
      <c r="A63" s="320"/>
      <c r="B63" s="320"/>
      <c r="C63" s="320"/>
      <c r="D63" s="9"/>
      <c r="E63" s="323"/>
      <c r="F63" s="81"/>
      <c r="G63" s="321"/>
      <c r="H63" s="323">
        <v>42</v>
      </c>
      <c r="I63" s="55" t="s">
        <v>1698</v>
      </c>
      <c r="J63" s="17"/>
    </row>
    <row r="64" spans="1:10" s="25" customFormat="1" ht="12.75">
      <c r="A64" s="320"/>
      <c r="B64" s="320"/>
      <c r="C64" s="320"/>
      <c r="D64" s="9"/>
      <c r="E64" s="323"/>
      <c r="F64" s="81"/>
      <c r="G64" s="321"/>
      <c r="H64" s="55" t="s">
        <v>1693</v>
      </c>
      <c r="I64" s="55" t="s">
        <v>1699</v>
      </c>
      <c r="J64" s="17"/>
    </row>
    <row r="65" spans="1:10" s="25" customFormat="1" ht="12.75">
      <c r="A65" s="320"/>
      <c r="B65" s="320"/>
      <c r="C65" s="320"/>
      <c r="D65" s="9"/>
      <c r="E65" s="323"/>
      <c r="F65" s="81"/>
      <c r="G65" s="321"/>
      <c r="H65" s="323">
        <v>62</v>
      </c>
      <c r="I65" s="55" t="s">
        <v>1700</v>
      </c>
      <c r="J65" s="17"/>
    </row>
    <row r="66" spans="1:10" s="25" customFormat="1" ht="12.75">
      <c r="A66" s="320"/>
      <c r="B66" s="320"/>
      <c r="C66" s="320"/>
      <c r="D66" s="9"/>
      <c r="E66" s="323"/>
      <c r="F66" s="81"/>
      <c r="G66" s="321"/>
      <c r="H66" s="323">
        <v>64</v>
      </c>
      <c r="I66" s="55" t="s">
        <v>1701</v>
      </c>
      <c r="J66" s="17"/>
    </row>
    <row r="67" spans="1:10" s="350" customFormat="1" ht="12.75">
      <c r="A67" s="324">
        <v>2952</v>
      </c>
      <c r="B67" s="324">
        <v>4634</v>
      </c>
      <c r="C67" s="325">
        <v>43250</v>
      </c>
      <c r="D67" s="326" t="s">
        <v>1702</v>
      </c>
      <c r="E67" s="95" t="s">
        <v>1703</v>
      </c>
      <c r="F67" s="379">
        <v>27</v>
      </c>
      <c r="G67" s="327" t="s">
        <v>1704</v>
      </c>
      <c r="H67" s="117">
        <v>3276</v>
      </c>
      <c r="I67" s="95" t="s">
        <v>1705</v>
      </c>
      <c r="J67" s="348" t="s">
        <v>129</v>
      </c>
    </row>
    <row r="68" spans="1:10" s="350" customFormat="1" ht="12.75">
      <c r="A68" s="324"/>
      <c r="B68" s="324"/>
      <c r="C68" s="324"/>
      <c r="D68" s="328"/>
      <c r="E68" s="117"/>
      <c r="F68" s="379"/>
      <c r="G68" s="329"/>
      <c r="H68" s="117">
        <v>3278</v>
      </c>
      <c r="I68" s="95" t="s">
        <v>1706</v>
      </c>
      <c r="J68" s="349"/>
    </row>
    <row r="69" spans="1:10" s="350" customFormat="1" ht="12.75">
      <c r="A69" s="324"/>
      <c r="B69" s="324"/>
      <c r="C69" s="324"/>
      <c r="D69" s="328"/>
      <c r="E69" s="117"/>
      <c r="F69" s="379"/>
      <c r="G69" s="329"/>
      <c r="H69" s="117">
        <v>3284</v>
      </c>
      <c r="I69" s="95" t="s">
        <v>1707</v>
      </c>
      <c r="J69" s="349"/>
    </row>
    <row r="70" spans="1:10" s="350" customFormat="1" ht="12.75">
      <c r="A70" s="324"/>
      <c r="B70" s="324"/>
      <c r="C70" s="324"/>
      <c r="D70" s="328"/>
      <c r="E70" s="117"/>
      <c r="F70" s="379"/>
      <c r="G70" s="329"/>
      <c r="H70" s="117">
        <v>3288</v>
      </c>
      <c r="I70" s="95" t="s">
        <v>1708</v>
      </c>
      <c r="J70" s="349"/>
    </row>
    <row r="71" spans="1:10" s="25" customFormat="1" ht="12.75">
      <c r="A71" s="320">
        <v>2953</v>
      </c>
      <c r="B71" s="320">
        <v>4635</v>
      </c>
      <c r="C71" s="8">
        <v>43271</v>
      </c>
      <c r="D71" s="54" t="s">
        <v>1915</v>
      </c>
      <c r="E71" s="55" t="s">
        <v>1916</v>
      </c>
      <c r="F71" s="81">
        <v>12</v>
      </c>
      <c r="G71" s="53" t="s">
        <v>1917</v>
      </c>
      <c r="H71" s="55" t="s">
        <v>1920</v>
      </c>
      <c r="I71" s="55" t="s">
        <v>1918</v>
      </c>
      <c r="J71" s="79" t="s">
        <v>129</v>
      </c>
    </row>
    <row r="72" spans="1:10" s="25" customFormat="1" ht="12.75">
      <c r="A72" s="320"/>
      <c r="B72" s="320"/>
      <c r="C72" s="320"/>
      <c r="D72" s="9"/>
      <c r="E72" s="323"/>
      <c r="F72" s="81"/>
      <c r="G72" s="321"/>
      <c r="H72" s="55" t="s">
        <v>1921</v>
      </c>
      <c r="I72" s="55" t="s">
        <v>1919</v>
      </c>
      <c r="J72" s="17"/>
    </row>
    <row r="73" spans="1:10" s="350" customFormat="1" ht="12.75">
      <c r="A73" s="324">
        <v>2954</v>
      </c>
      <c r="B73" s="324">
        <v>4636</v>
      </c>
      <c r="C73" s="325">
        <v>43272</v>
      </c>
      <c r="D73" s="326" t="s">
        <v>1922</v>
      </c>
      <c r="E73" s="95" t="s">
        <v>1923</v>
      </c>
      <c r="F73" s="379">
        <v>18</v>
      </c>
      <c r="G73" s="327" t="s">
        <v>1622</v>
      </c>
      <c r="H73" s="117">
        <v>370</v>
      </c>
      <c r="I73" s="95" t="s">
        <v>1924</v>
      </c>
      <c r="J73" s="348" t="s">
        <v>129</v>
      </c>
    </row>
    <row r="74" spans="1:10" s="350" customFormat="1" ht="12.75">
      <c r="A74" s="324"/>
      <c r="B74" s="324"/>
      <c r="C74" s="324"/>
      <c r="D74" s="328"/>
      <c r="E74" s="117"/>
      <c r="F74" s="379"/>
      <c r="G74" s="329"/>
      <c r="H74" s="117">
        <v>380</v>
      </c>
      <c r="I74" s="95" t="s">
        <v>1925</v>
      </c>
      <c r="J74" s="349"/>
    </row>
    <row r="75" spans="1:10" s="350" customFormat="1" ht="12.75">
      <c r="A75" s="324"/>
      <c r="B75" s="324"/>
      <c r="C75" s="324"/>
      <c r="D75" s="328"/>
      <c r="E75" s="117"/>
      <c r="F75" s="379"/>
      <c r="G75" s="327" t="s">
        <v>112</v>
      </c>
      <c r="H75" s="117">
        <v>3776</v>
      </c>
      <c r="I75" s="95" t="s">
        <v>1926</v>
      </c>
      <c r="J75" s="349"/>
    </row>
    <row r="76" spans="1:10" s="350" customFormat="1" ht="12.75">
      <c r="A76" s="324"/>
      <c r="B76" s="324"/>
      <c r="C76" s="324"/>
      <c r="D76" s="328"/>
      <c r="E76" s="117"/>
      <c r="F76" s="379"/>
      <c r="G76" s="329"/>
      <c r="H76" s="117">
        <v>3780</v>
      </c>
      <c r="I76" s="95" t="s">
        <v>1927</v>
      </c>
      <c r="J76" s="349"/>
    </row>
    <row r="77" spans="1:10" s="350" customFormat="1" ht="12.75">
      <c r="A77" s="324"/>
      <c r="B77" s="324"/>
      <c r="C77" s="324"/>
      <c r="D77" s="328"/>
      <c r="E77" s="117"/>
      <c r="F77" s="379"/>
      <c r="G77" s="329"/>
      <c r="H77" s="117">
        <v>3784</v>
      </c>
      <c r="I77" s="95" t="s">
        <v>1928</v>
      </c>
      <c r="J77" s="349"/>
    </row>
    <row r="78" spans="1:10" s="350" customFormat="1" ht="12.75">
      <c r="A78" s="324"/>
      <c r="B78" s="324"/>
      <c r="C78" s="324"/>
      <c r="D78" s="328"/>
      <c r="E78" s="117"/>
      <c r="F78" s="379"/>
      <c r="G78" s="329"/>
      <c r="H78" s="117">
        <v>3788</v>
      </c>
      <c r="I78" s="95" t="s">
        <v>1929</v>
      </c>
      <c r="J78" s="349"/>
    </row>
    <row r="79" spans="1:10" s="350" customFormat="1" ht="12.75">
      <c r="A79" s="324"/>
      <c r="B79" s="324"/>
      <c r="C79" s="324"/>
      <c r="D79" s="328"/>
      <c r="E79" s="117"/>
      <c r="F79" s="379"/>
      <c r="G79" s="329"/>
      <c r="H79" s="117">
        <v>3792</v>
      </c>
      <c r="I79" s="95" t="s">
        <v>1930</v>
      </c>
      <c r="J79" s="349"/>
    </row>
    <row r="80" spans="1:10" s="350" customFormat="1" ht="12.75">
      <c r="A80" s="324"/>
      <c r="B80" s="324"/>
      <c r="C80" s="324"/>
      <c r="D80" s="328"/>
      <c r="E80" s="117"/>
      <c r="F80" s="379"/>
      <c r="G80" s="327" t="s">
        <v>888</v>
      </c>
      <c r="H80" s="117">
        <v>363</v>
      </c>
      <c r="I80" s="95" t="s">
        <v>1931</v>
      </c>
      <c r="J80" s="349"/>
    </row>
    <row r="81" spans="1:10" s="350" customFormat="1" ht="12.75">
      <c r="A81" s="324"/>
      <c r="B81" s="324"/>
      <c r="C81" s="324"/>
      <c r="D81" s="328"/>
      <c r="E81" s="117"/>
      <c r="F81" s="379"/>
      <c r="G81" s="329"/>
      <c r="H81" s="117">
        <v>387</v>
      </c>
      <c r="I81" s="95" t="s">
        <v>1932</v>
      </c>
      <c r="J81" s="349"/>
    </row>
    <row r="82" spans="1:10" s="350" customFormat="1" ht="12.75">
      <c r="A82" s="324"/>
      <c r="B82" s="324"/>
      <c r="C82" s="324"/>
      <c r="D82" s="328"/>
      <c r="E82" s="117"/>
      <c r="F82" s="379"/>
      <c r="G82" s="329"/>
      <c r="H82" s="117">
        <v>393</v>
      </c>
      <c r="I82" s="95" t="s">
        <v>1933</v>
      </c>
      <c r="J82" s="349"/>
    </row>
    <row r="83" spans="1:10" s="25" customFormat="1" ht="12.75">
      <c r="A83" s="320">
        <v>2955</v>
      </c>
      <c r="B83" s="320">
        <v>4637</v>
      </c>
      <c r="C83" s="8">
        <v>43273</v>
      </c>
      <c r="D83" s="54" t="s">
        <v>1934</v>
      </c>
      <c r="E83" s="55" t="s">
        <v>1935</v>
      </c>
      <c r="F83" s="81">
        <v>7</v>
      </c>
      <c r="G83" s="53" t="s">
        <v>853</v>
      </c>
      <c r="H83" s="323">
        <v>26</v>
      </c>
      <c r="I83" s="55" t="s">
        <v>1936</v>
      </c>
      <c r="J83" s="79" t="s">
        <v>129</v>
      </c>
    </row>
    <row r="84" spans="1:10" s="25" customFormat="1" ht="12.75">
      <c r="A84" s="320"/>
      <c r="B84" s="320"/>
      <c r="C84" s="320"/>
      <c r="D84" s="9"/>
      <c r="E84" s="323"/>
      <c r="F84" s="81"/>
      <c r="G84" s="321"/>
      <c r="H84" s="323">
        <v>50</v>
      </c>
      <c r="I84" s="55" t="s">
        <v>1937</v>
      </c>
      <c r="J84" s="17"/>
    </row>
    <row r="85" spans="1:10" s="350" customFormat="1" ht="12.75">
      <c r="A85" s="324">
        <v>2956</v>
      </c>
      <c r="B85" s="324">
        <v>4638</v>
      </c>
      <c r="C85" s="325">
        <v>43277</v>
      </c>
      <c r="D85" s="326" t="s">
        <v>1938</v>
      </c>
      <c r="E85" s="95" t="s">
        <v>1939</v>
      </c>
      <c r="F85" s="379">
        <v>37</v>
      </c>
      <c r="G85" s="327" t="s">
        <v>551</v>
      </c>
      <c r="H85" s="117">
        <v>1903</v>
      </c>
      <c r="I85" s="95" t="s">
        <v>1940</v>
      </c>
      <c r="J85" s="348" t="s">
        <v>1082</v>
      </c>
    </row>
    <row r="86" spans="1:10" s="25" customFormat="1" ht="12.75">
      <c r="A86" s="320">
        <v>2957</v>
      </c>
      <c r="B86" s="320">
        <v>4639</v>
      </c>
      <c r="C86" s="8">
        <v>43278</v>
      </c>
      <c r="D86" s="54" t="s">
        <v>1941</v>
      </c>
      <c r="E86" s="55" t="s">
        <v>1942</v>
      </c>
      <c r="F86" s="81">
        <v>28</v>
      </c>
      <c r="G86" s="53" t="s">
        <v>574</v>
      </c>
      <c r="H86" s="323">
        <v>1670</v>
      </c>
      <c r="I86" s="55" t="s">
        <v>1944</v>
      </c>
      <c r="J86" s="79" t="s">
        <v>129</v>
      </c>
    </row>
    <row r="87" spans="1:10" s="25" customFormat="1" ht="12.75">
      <c r="A87" s="320"/>
      <c r="B87" s="320"/>
      <c r="C87" s="320"/>
      <c r="D87" s="9"/>
      <c r="E87" s="323"/>
      <c r="F87" s="81"/>
      <c r="G87" s="53" t="s">
        <v>703</v>
      </c>
      <c r="H87" s="55" t="s">
        <v>483</v>
      </c>
      <c r="I87" s="55" t="s">
        <v>1943</v>
      </c>
      <c r="J87" s="17"/>
    </row>
    <row r="88" spans="1:10" s="350" customFormat="1" ht="12.75">
      <c r="A88" s="324">
        <v>2958</v>
      </c>
      <c r="B88" s="324">
        <v>4640</v>
      </c>
      <c r="C88" s="325">
        <v>43287</v>
      </c>
      <c r="D88" s="326" t="s">
        <v>1390</v>
      </c>
      <c r="E88" s="95" t="s">
        <v>2001</v>
      </c>
      <c r="F88" s="379">
        <v>7</v>
      </c>
      <c r="G88" s="327" t="s">
        <v>1948</v>
      </c>
      <c r="H88" s="95">
        <v>447</v>
      </c>
      <c r="I88" s="95" t="s">
        <v>2004</v>
      </c>
      <c r="J88" s="348" t="s">
        <v>129</v>
      </c>
    </row>
    <row r="89" spans="1:10" s="350" customFormat="1" ht="12.75">
      <c r="A89" s="324"/>
      <c r="B89" s="324"/>
      <c r="C89" s="324"/>
      <c r="D89" s="328"/>
      <c r="E89" s="117"/>
      <c r="F89" s="379"/>
      <c r="G89" s="327"/>
      <c r="H89" s="95">
        <v>451</v>
      </c>
      <c r="I89" s="95" t="s">
        <v>2005</v>
      </c>
      <c r="J89" s="349"/>
    </row>
    <row r="90" spans="1:10" s="350" customFormat="1" ht="12.75">
      <c r="A90" s="324"/>
      <c r="B90" s="324"/>
      <c r="C90" s="324"/>
      <c r="D90" s="328"/>
      <c r="E90" s="117"/>
      <c r="F90" s="379"/>
      <c r="G90" s="327" t="s">
        <v>2002</v>
      </c>
      <c r="H90" s="95">
        <v>3035</v>
      </c>
      <c r="I90" s="95" t="s">
        <v>2006</v>
      </c>
      <c r="J90" s="349"/>
    </row>
    <row r="91" spans="1:10" s="350" customFormat="1" ht="12.75">
      <c r="A91" s="324"/>
      <c r="B91" s="324"/>
      <c r="C91" s="324"/>
      <c r="D91" s="328"/>
      <c r="E91" s="117"/>
      <c r="F91" s="379"/>
      <c r="G91" s="327" t="s">
        <v>2003</v>
      </c>
      <c r="H91" s="95">
        <v>425</v>
      </c>
      <c r="I91" s="95" t="s">
        <v>2007</v>
      </c>
      <c r="J91" s="349"/>
    </row>
    <row r="92" spans="1:10" s="350" customFormat="1" ht="12.75">
      <c r="A92" s="324"/>
      <c r="B92" s="324"/>
      <c r="C92" s="324"/>
      <c r="D92" s="328"/>
      <c r="E92" s="117"/>
      <c r="F92" s="379"/>
      <c r="G92" s="327"/>
      <c r="H92" s="95">
        <v>429</v>
      </c>
      <c r="I92" s="95" t="s">
        <v>2008</v>
      </c>
      <c r="J92" s="349"/>
    </row>
    <row r="93" spans="1:10" s="25" customFormat="1" ht="12.75">
      <c r="A93" s="320">
        <v>2959</v>
      </c>
      <c r="B93" s="320">
        <v>4641</v>
      </c>
      <c r="C93" s="8">
        <v>43290</v>
      </c>
      <c r="D93" s="54" t="s">
        <v>2009</v>
      </c>
      <c r="E93" s="55" t="s">
        <v>2010</v>
      </c>
      <c r="F93" s="81">
        <v>22</v>
      </c>
      <c r="G93" s="53" t="s">
        <v>2011</v>
      </c>
      <c r="H93" s="55">
        <v>167</v>
      </c>
      <c r="I93" s="55" t="s">
        <v>2029</v>
      </c>
      <c r="J93" s="79" t="s">
        <v>129</v>
      </c>
    </row>
    <row r="94" spans="1:10" s="25" customFormat="1" ht="12.75">
      <c r="A94" s="320"/>
      <c r="B94" s="320"/>
      <c r="C94" s="320"/>
      <c r="D94" s="9"/>
      <c r="E94" s="323"/>
      <c r="F94" s="81"/>
      <c r="G94" s="53"/>
      <c r="H94" s="55">
        <v>153</v>
      </c>
      <c r="I94" s="55" t="s">
        <v>2030</v>
      </c>
      <c r="J94" s="17"/>
    </row>
    <row r="95" spans="1:10" s="25" customFormat="1" ht="12.75">
      <c r="A95" s="320"/>
      <c r="B95" s="320"/>
      <c r="C95" s="320"/>
      <c r="D95" s="9"/>
      <c r="E95" s="323"/>
      <c r="F95" s="81"/>
      <c r="G95" s="53"/>
      <c r="H95" s="55" t="s">
        <v>2012</v>
      </c>
      <c r="I95" s="55" t="s">
        <v>2031</v>
      </c>
      <c r="J95" s="17"/>
    </row>
    <row r="96" spans="1:10" s="25" customFormat="1" ht="12.75">
      <c r="A96" s="320"/>
      <c r="B96" s="320"/>
      <c r="C96" s="320"/>
      <c r="D96" s="9"/>
      <c r="E96" s="323"/>
      <c r="F96" s="81"/>
      <c r="G96" s="53"/>
      <c r="H96" s="55" t="s">
        <v>2013</v>
      </c>
      <c r="I96" s="55" t="s">
        <v>2032</v>
      </c>
      <c r="J96" s="17"/>
    </row>
    <row r="97" spans="1:10" s="25" customFormat="1" ht="12.75">
      <c r="A97" s="320"/>
      <c r="B97" s="320"/>
      <c r="C97" s="320"/>
      <c r="D97" s="9"/>
      <c r="E97" s="323"/>
      <c r="F97" s="81"/>
      <c r="G97" s="53"/>
      <c r="H97" s="55" t="s">
        <v>2014</v>
      </c>
      <c r="I97" s="55" t="s">
        <v>2033</v>
      </c>
      <c r="J97" s="17"/>
    </row>
    <row r="98" spans="1:10" s="25" customFormat="1" ht="12.75">
      <c r="A98" s="320"/>
      <c r="B98" s="320"/>
      <c r="C98" s="320"/>
      <c r="D98" s="9"/>
      <c r="E98" s="323"/>
      <c r="F98" s="81"/>
      <c r="G98" s="53"/>
      <c r="H98" s="55" t="s">
        <v>2015</v>
      </c>
      <c r="I98" s="55" t="s">
        <v>2034</v>
      </c>
      <c r="J98" s="17"/>
    </row>
    <row r="99" spans="1:10" s="25" customFormat="1" ht="12.75">
      <c r="A99" s="320"/>
      <c r="B99" s="320"/>
      <c r="C99" s="320"/>
      <c r="D99" s="9"/>
      <c r="E99" s="323"/>
      <c r="F99" s="81"/>
      <c r="G99" s="53"/>
      <c r="H99" s="55" t="s">
        <v>2016</v>
      </c>
      <c r="I99" s="55" t="s">
        <v>2035</v>
      </c>
      <c r="J99" s="17"/>
    </row>
    <row r="100" spans="1:10" s="25" customFormat="1" ht="12.75">
      <c r="A100" s="320"/>
      <c r="B100" s="320"/>
      <c r="C100" s="320"/>
      <c r="D100" s="9"/>
      <c r="E100" s="323"/>
      <c r="F100" s="81"/>
      <c r="G100" s="53"/>
      <c r="H100" s="55" t="s">
        <v>2017</v>
      </c>
      <c r="I100" s="55" t="s">
        <v>2036</v>
      </c>
      <c r="J100" s="17"/>
    </row>
    <row r="101" spans="1:10" s="25" customFormat="1" ht="12.75">
      <c r="A101" s="320"/>
      <c r="B101" s="320"/>
      <c r="C101" s="320"/>
      <c r="D101" s="9"/>
      <c r="E101" s="323"/>
      <c r="F101" s="81"/>
      <c r="G101" s="53"/>
      <c r="H101" s="55" t="s">
        <v>2018</v>
      </c>
      <c r="I101" s="55" t="s">
        <v>2037</v>
      </c>
      <c r="J101" s="17"/>
    </row>
    <row r="102" spans="1:10" s="25" customFormat="1" ht="12.75">
      <c r="A102" s="320"/>
      <c r="B102" s="320"/>
      <c r="C102" s="320"/>
      <c r="D102" s="9"/>
      <c r="E102" s="323"/>
      <c r="F102" s="81"/>
      <c r="G102" s="53"/>
      <c r="H102" s="55" t="s">
        <v>2019</v>
      </c>
      <c r="I102" s="55" t="s">
        <v>2038</v>
      </c>
      <c r="J102" s="17"/>
    </row>
    <row r="103" spans="1:10" s="25" customFormat="1" ht="12.75">
      <c r="A103" s="320"/>
      <c r="B103" s="320"/>
      <c r="C103" s="320"/>
      <c r="D103" s="9"/>
      <c r="E103" s="323"/>
      <c r="F103" s="81"/>
      <c r="G103" s="53"/>
      <c r="H103" s="55" t="s">
        <v>2020</v>
      </c>
      <c r="I103" s="55" t="s">
        <v>2039</v>
      </c>
      <c r="J103" s="17"/>
    </row>
    <row r="104" spans="1:10" s="25" customFormat="1" ht="12.75">
      <c r="A104" s="320"/>
      <c r="B104" s="320"/>
      <c r="C104" s="320"/>
      <c r="D104" s="9"/>
      <c r="E104" s="323"/>
      <c r="F104" s="81"/>
      <c r="G104" s="53"/>
      <c r="H104" s="55" t="s">
        <v>2021</v>
      </c>
      <c r="I104" s="55" t="s">
        <v>2040</v>
      </c>
      <c r="J104" s="17"/>
    </row>
    <row r="105" spans="1:10" s="25" customFormat="1" ht="12.75">
      <c r="A105" s="320"/>
      <c r="B105" s="320"/>
      <c r="C105" s="320"/>
      <c r="D105" s="9"/>
      <c r="E105" s="323"/>
      <c r="F105" s="81"/>
      <c r="G105" s="53"/>
      <c r="H105" s="55" t="s">
        <v>2022</v>
      </c>
      <c r="I105" s="55" t="s">
        <v>2041</v>
      </c>
      <c r="J105" s="17"/>
    </row>
    <row r="106" spans="1:10" s="25" customFormat="1" ht="12.75">
      <c r="A106" s="320"/>
      <c r="B106" s="320"/>
      <c r="C106" s="320"/>
      <c r="D106" s="9"/>
      <c r="E106" s="323"/>
      <c r="F106" s="81"/>
      <c r="G106" s="53"/>
      <c r="H106" s="55" t="s">
        <v>2023</v>
      </c>
      <c r="I106" s="55" t="s">
        <v>2042</v>
      </c>
      <c r="J106" s="17"/>
    </row>
    <row r="107" spans="1:10" s="25" customFormat="1" ht="12.75">
      <c r="A107" s="320"/>
      <c r="B107" s="320"/>
      <c r="C107" s="320"/>
      <c r="D107" s="9"/>
      <c r="E107" s="323"/>
      <c r="F107" s="81"/>
      <c r="G107" s="53"/>
      <c r="H107" s="55" t="s">
        <v>2024</v>
      </c>
      <c r="I107" s="55" t="s">
        <v>2043</v>
      </c>
      <c r="J107" s="17"/>
    </row>
    <row r="108" spans="1:10" s="25" customFormat="1" ht="12.75">
      <c r="A108" s="320"/>
      <c r="B108" s="320"/>
      <c r="C108" s="320"/>
      <c r="D108" s="9"/>
      <c r="E108" s="323"/>
      <c r="F108" s="81"/>
      <c r="G108" s="53"/>
      <c r="H108" s="55" t="s">
        <v>2025</v>
      </c>
      <c r="I108" s="55" t="s">
        <v>2044</v>
      </c>
      <c r="J108" s="17"/>
    </row>
    <row r="109" spans="1:10" s="25" customFormat="1" ht="12.75">
      <c r="A109" s="320"/>
      <c r="B109" s="320"/>
      <c r="C109" s="320"/>
      <c r="D109" s="9"/>
      <c r="E109" s="323"/>
      <c r="F109" s="81"/>
      <c r="G109" s="53"/>
      <c r="H109" s="55" t="s">
        <v>2026</v>
      </c>
      <c r="I109" s="55" t="s">
        <v>2045</v>
      </c>
      <c r="J109" s="17"/>
    </row>
    <row r="110" spans="1:10" s="25" customFormat="1" ht="12.75">
      <c r="A110" s="320"/>
      <c r="B110" s="320"/>
      <c r="C110" s="320"/>
      <c r="D110" s="9"/>
      <c r="E110" s="323"/>
      <c r="F110" s="81"/>
      <c r="G110" s="53"/>
      <c r="H110" s="55" t="s">
        <v>2027</v>
      </c>
      <c r="I110" s="55" t="s">
        <v>2046</v>
      </c>
      <c r="J110" s="17"/>
    </row>
    <row r="111" spans="1:10" s="25" customFormat="1" ht="12.75">
      <c r="A111" s="320"/>
      <c r="B111" s="320"/>
      <c r="C111" s="320"/>
      <c r="D111" s="9"/>
      <c r="E111" s="323"/>
      <c r="F111" s="81"/>
      <c r="G111" s="53"/>
      <c r="H111" s="55" t="s">
        <v>2028</v>
      </c>
      <c r="I111" s="55" t="s">
        <v>2047</v>
      </c>
      <c r="J111" s="17"/>
    </row>
    <row r="112" spans="1:10" s="350" customFormat="1" ht="12.75">
      <c r="A112" s="324">
        <v>2960</v>
      </c>
      <c r="B112" s="324">
        <v>4642</v>
      </c>
      <c r="C112" s="325">
        <v>43294</v>
      </c>
      <c r="D112" s="326" t="s">
        <v>1390</v>
      </c>
      <c r="E112" s="95" t="s">
        <v>2001</v>
      </c>
      <c r="F112" s="379">
        <v>9</v>
      </c>
      <c r="G112" s="327" t="s">
        <v>1144</v>
      </c>
      <c r="H112" s="95">
        <v>2793</v>
      </c>
      <c r="I112" s="95" t="s">
        <v>2048</v>
      </c>
      <c r="J112" s="348" t="s">
        <v>129</v>
      </c>
    </row>
    <row r="113" spans="1:10" s="350" customFormat="1" ht="12.75">
      <c r="A113" s="324"/>
      <c r="B113" s="324"/>
      <c r="C113" s="324"/>
      <c r="D113" s="328"/>
      <c r="E113" s="117"/>
      <c r="F113" s="379"/>
      <c r="G113" s="327"/>
      <c r="H113" s="95">
        <v>2815</v>
      </c>
      <c r="I113" s="95" t="s">
        <v>2050</v>
      </c>
      <c r="J113" s="349"/>
    </row>
    <row r="114" spans="1:10" s="350" customFormat="1" ht="12.75">
      <c r="A114" s="324"/>
      <c r="B114" s="324"/>
      <c r="C114" s="324"/>
      <c r="D114" s="328"/>
      <c r="E114" s="117"/>
      <c r="F114" s="379"/>
      <c r="G114" s="327"/>
      <c r="H114" s="95">
        <v>2831</v>
      </c>
      <c r="I114" s="95" t="s">
        <v>2051</v>
      </c>
      <c r="J114" s="349"/>
    </row>
    <row r="115" spans="1:10" s="350" customFormat="1" ht="12.75">
      <c r="A115" s="324"/>
      <c r="B115" s="324"/>
      <c r="C115" s="324"/>
      <c r="D115" s="328"/>
      <c r="E115" s="117"/>
      <c r="F115" s="379"/>
      <c r="G115" s="327"/>
      <c r="H115" s="95">
        <v>2847</v>
      </c>
      <c r="I115" s="95" t="s">
        <v>2052</v>
      </c>
      <c r="J115" s="349"/>
    </row>
    <row r="116" spans="1:10" s="350" customFormat="1" ht="12.75">
      <c r="A116" s="324"/>
      <c r="B116" s="324"/>
      <c r="C116" s="324"/>
      <c r="D116" s="328"/>
      <c r="E116" s="117"/>
      <c r="F116" s="379"/>
      <c r="G116" s="327" t="s">
        <v>561</v>
      </c>
      <c r="H116" s="95">
        <v>2460</v>
      </c>
      <c r="I116" s="95" t="s">
        <v>2049</v>
      </c>
      <c r="J116" s="349"/>
    </row>
    <row r="117" spans="1:10" s="25" customFormat="1" ht="12.75">
      <c r="A117" s="359">
        <v>2961</v>
      </c>
      <c r="B117" s="359">
        <v>4643</v>
      </c>
      <c r="C117" s="363">
        <v>43294</v>
      </c>
      <c r="D117" s="106" t="s">
        <v>2053</v>
      </c>
      <c r="E117" s="58" t="s">
        <v>2054</v>
      </c>
      <c r="F117" s="183">
        <v>31</v>
      </c>
      <c r="G117" s="107" t="s">
        <v>1240</v>
      </c>
      <c r="H117" s="58">
        <v>2375</v>
      </c>
      <c r="I117" s="58" t="s">
        <v>2056</v>
      </c>
      <c r="J117" s="189" t="s">
        <v>129</v>
      </c>
    </row>
    <row r="118" spans="1:10" s="25" customFormat="1" ht="12.75">
      <c r="A118" s="359"/>
      <c r="B118" s="359"/>
      <c r="C118" s="359"/>
      <c r="D118" s="360"/>
      <c r="E118" s="361"/>
      <c r="F118" s="183"/>
      <c r="G118" s="107"/>
      <c r="H118" s="58">
        <v>2379</v>
      </c>
      <c r="I118" s="58" t="s">
        <v>2057</v>
      </c>
      <c r="J118" s="362"/>
    </row>
    <row r="119" spans="1:10" s="25" customFormat="1" ht="12.75">
      <c r="A119" s="359"/>
      <c r="B119" s="359"/>
      <c r="C119" s="359"/>
      <c r="D119" s="360"/>
      <c r="E119" s="361"/>
      <c r="F119" s="183"/>
      <c r="G119" s="107"/>
      <c r="H119" s="58">
        <v>2397</v>
      </c>
      <c r="I119" s="58" t="s">
        <v>2058</v>
      </c>
      <c r="J119" s="362"/>
    </row>
    <row r="120" spans="1:10" s="25" customFormat="1" ht="12.75">
      <c r="A120" s="359"/>
      <c r="B120" s="359"/>
      <c r="C120" s="359"/>
      <c r="D120" s="360"/>
      <c r="E120" s="361"/>
      <c r="F120" s="183"/>
      <c r="G120" s="107" t="s">
        <v>2055</v>
      </c>
      <c r="H120" s="58">
        <v>1823</v>
      </c>
      <c r="I120" s="58" t="s">
        <v>2059</v>
      </c>
      <c r="J120" s="362"/>
    </row>
    <row r="121" spans="1:10" s="350" customFormat="1" ht="12.75">
      <c r="A121" s="324">
        <v>2962</v>
      </c>
      <c r="B121" s="324">
        <v>4644</v>
      </c>
      <c r="C121" s="325">
        <v>43294</v>
      </c>
      <c r="D121" s="326" t="s">
        <v>2060</v>
      </c>
      <c r="E121" s="95" t="s">
        <v>2061</v>
      </c>
      <c r="F121" s="379">
        <v>23</v>
      </c>
      <c r="G121" s="327" t="s">
        <v>762</v>
      </c>
      <c r="H121" s="95">
        <v>5655</v>
      </c>
      <c r="I121" s="95" t="s">
        <v>2062</v>
      </c>
      <c r="J121" s="348" t="s">
        <v>129</v>
      </c>
    </row>
    <row r="122" spans="1:10" s="350" customFormat="1" ht="12.75">
      <c r="A122" s="324"/>
      <c r="B122" s="324"/>
      <c r="C122" s="324"/>
      <c r="D122" s="328"/>
      <c r="E122" s="117"/>
      <c r="F122" s="379"/>
      <c r="G122" s="327"/>
      <c r="H122" s="95">
        <v>5665</v>
      </c>
      <c r="I122" s="95" t="s">
        <v>2062</v>
      </c>
      <c r="J122" s="349"/>
    </row>
    <row r="123" spans="1:10" s="350" customFormat="1" ht="12.75">
      <c r="A123" s="324"/>
      <c r="B123" s="324"/>
      <c r="C123" s="324"/>
      <c r="D123" s="328"/>
      <c r="E123" s="117"/>
      <c r="F123" s="379"/>
      <c r="G123" s="327"/>
      <c r="H123" s="95">
        <v>5669</v>
      </c>
      <c r="I123" s="95" t="s">
        <v>2062</v>
      </c>
      <c r="J123" s="349"/>
    </row>
    <row r="124" spans="1:10" s="350" customFormat="1" ht="12.75">
      <c r="A124" s="324"/>
      <c r="B124" s="324"/>
      <c r="C124" s="324"/>
      <c r="D124" s="328"/>
      <c r="E124" s="117"/>
      <c r="F124" s="379"/>
      <c r="G124" s="327"/>
      <c r="H124" s="95">
        <v>5679</v>
      </c>
      <c r="I124" s="95" t="s">
        <v>2062</v>
      </c>
      <c r="J124" s="349"/>
    </row>
    <row r="125" spans="1:10" s="350" customFormat="1" ht="12.75">
      <c r="A125" s="324"/>
      <c r="B125" s="324"/>
      <c r="C125" s="324"/>
      <c r="D125" s="328"/>
      <c r="E125" s="117"/>
      <c r="F125" s="379"/>
      <c r="G125" s="327"/>
      <c r="H125" s="95">
        <v>5687</v>
      </c>
      <c r="I125" s="95" t="s">
        <v>2062</v>
      </c>
      <c r="J125" s="349"/>
    </row>
    <row r="126" spans="1:10" s="350" customFormat="1" ht="12.75">
      <c r="A126" s="324"/>
      <c r="B126" s="324"/>
      <c r="C126" s="324"/>
      <c r="D126" s="328"/>
      <c r="E126" s="117"/>
      <c r="F126" s="379"/>
      <c r="G126" s="327"/>
      <c r="H126" s="95">
        <v>5693</v>
      </c>
      <c r="I126" s="95" t="s">
        <v>2062</v>
      </c>
      <c r="J126" s="349"/>
    </row>
    <row r="127" spans="1:10" s="350" customFormat="1" ht="12.75">
      <c r="A127" s="324"/>
      <c r="B127" s="324"/>
      <c r="C127" s="324"/>
      <c r="D127" s="328"/>
      <c r="E127" s="117"/>
      <c r="F127" s="379"/>
      <c r="G127" s="327"/>
      <c r="H127" s="95">
        <v>5701</v>
      </c>
      <c r="I127" s="95" t="s">
        <v>2062</v>
      </c>
      <c r="J127" s="349"/>
    </row>
    <row r="128" spans="1:10" s="25" customFormat="1" ht="12.75">
      <c r="A128" s="359">
        <v>2963</v>
      </c>
      <c r="B128" s="359">
        <v>4645</v>
      </c>
      <c r="C128" s="363">
        <v>43301</v>
      </c>
      <c r="D128" s="106" t="s">
        <v>2063</v>
      </c>
      <c r="E128" s="58" t="s">
        <v>2064</v>
      </c>
      <c r="F128" s="183">
        <v>37</v>
      </c>
      <c r="G128" s="107" t="s">
        <v>551</v>
      </c>
      <c r="H128" s="58">
        <v>1283</v>
      </c>
      <c r="I128" s="58" t="s">
        <v>2065</v>
      </c>
      <c r="J128" s="189" t="s">
        <v>129</v>
      </c>
    </row>
    <row r="129" spans="1:10" s="25" customFormat="1" ht="12.75">
      <c r="A129" s="359"/>
      <c r="B129" s="359"/>
      <c r="C129" s="359"/>
      <c r="D129" s="360"/>
      <c r="E129" s="361"/>
      <c r="F129" s="183"/>
      <c r="G129" s="107"/>
      <c r="H129" s="58">
        <v>1287</v>
      </c>
      <c r="I129" s="58" t="s">
        <v>2066</v>
      </c>
      <c r="J129" s="362"/>
    </row>
    <row r="130" spans="1:10" s="350" customFormat="1" ht="12.75">
      <c r="A130" s="324">
        <v>2964</v>
      </c>
      <c r="B130" s="324">
        <v>4646</v>
      </c>
      <c r="C130" s="325">
        <v>43301</v>
      </c>
      <c r="D130" s="326" t="s">
        <v>2067</v>
      </c>
      <c r="E130" s="95" t="s">
        <v>2068</v>
      </c>
      <c r="F130" s="379">
        <v>37</v>
      </c>
      <c r="G130" s="327" t="s">
        <v>1704</v>
      </c>
      <c r="H130" s="95">
        <v>1410</v>
      </c>
      <c r="I130" s="95" t="s">
        <v>2070</v>
      </c>
      <c r="J130" s="348" t="s">
        <v>129</v>
      </c>
    </row>
    <row r="131" spans="1:10" s="350" customFormat="1" ht="12.75">
      <c r="A131" s="324"/>
      <c r="B131" s="324"/>
      <c r="C131" s="324"/>
      <c r="D131" s="328"/>
      <c r="E131" s="117"/>
      <c r="F131" s="379"/>
      <c r="G131" s="327" t="s">
        <v>2069</v>
      </c>
      <c r="H131" s="95">
        <v>2010</v>
      </c>
      <c r="I131" s="95" t="s">
        <v>2071</v>
      </c>
      <c r="J131" s="349"/>
    </row>
    <row r="132" spans="1:10" s="25" customFormat="1" ht="12.75">
      <c r="A132" s="359">
        <v>2965</v>
      </c>
      <c r="B132" s="359">
        <v>4647</v>
      </c>
      <c r="C132" s="363">
        <v>43306</v>
      </c>
      <c r="D132" s="106" t="s">
        <v>691</v>
      </c>
      <c r="E132" s="58" t="s">
        <v>2072</v>
      </c>
      <c r="F132" s="183">
        <v>22</v>
      </c>
      <c r="G132" s="107" t="s">
        <v>692</v>
      </c>
      <c r="H132" s="58">
        <v>5435</v>
      </c>
      <c r="I132" s="58" t="s">
        <v>2073</v>
      </c>
      <c r="J132" s="189" t="s">
        <v>129</v>
      </c>
    </row>
    <row r="133" spans="1:10" s="25" customFormat="1" ht="12.75">
      <c r="A133" s="359"/>
      <c r="B133" s="359"/>
      <c r="C133" s="359"/>
      <c r="D133" s="360"/>
      <c r="E133" s="361"/>
      <c r="F133" s="183"/>
      <c r="G133" s="107"/>
      <c r="H133" s="58">
        <v>5455</v>
      </c>
      <c r="I133" s="58" t="s">
        <v>2074</v>
      </c>
      <c r="J133" s="362"/>
    </row>
    <row r="134" spans="1:10" s="350" customFormat="1" ht="12.75">
      <c r="A134" s="324">
        <v>2966</v>
      </c>
      <c r="B134" s="324">
        <v>4648</v>
      </c>
      <c r="C134" s="325">
        <v>43306</v>
      </c>
      <c r="D134" s="326" t="s">
        <v>1642</v>
      </c>
      <c r="E134" s="95" t="s">
        <v>2075</v>
      </c>
      <c r="F134" s="379">
        <v>12</v>
      </c>
      <c r="G134" s="327" t="s">
        <v>2076</v>
      </c>
      <c r="H134" s="95">
        <v>1007</v>
      </c>
      <c r="I134" s="95" t="s">
        <v>2078</v>
      </c>
      <c r="J134" s="348" t="s">
        <v>129</v>
      </c>
    </row>
    <row r="135" spans="1:10" s="350" customFormat="1" ht="12.75">
      <c r="A135" s="324"/>
      <c r="B135" s="324"/>
      <c r="C135" s="324"/>
      <c r="D135" s="328"/>
      <c r="E135" s="117"/>
      <c r="F135" s="379"/>
      <c r="G135" s="327" t="s">
        <v>1917</v>
      </c>
      <c r="H135" s="95" t="s">
        <v>2077</v>
      </c>
      <c r="I135" s="95" t="s">
        <v>2079</v>
      </c>
      <c r="J135" s="349"/>
    </row>
    <row r="136" spans="1:10" s="25" customFormat="1" ht="12.75">
      <c r="A136" s="320">
        <v>2967</v>
      </c>
      <c r="B136" s="320">
        <v>4649</v>
      </c>
      <c r="C136" s="8">
        <v>43325</v>
      </c>
      <c r="D136" s="54" t="s">
        <v>2521</v>
      </c>
      <c r="E136" s="55" t="s">
        <v>2522</v>
      </c>
      <c r="F136" s="56">
        <v>31</v>
      </c>
      <c r="G136" s="53" t="s">
        <v>2523</v>
      </c>
      <c r="H136" s="55">
        <v>1858</v>
      </c>
      <c r="I136" s="55" t="s">
        <v>2524</v>
      </c>
      <c r="J136" s="79" t="s">
        <v>485</v>
      </c>
    </row>
    <row r="137" spans="1:10" s="350" customFormat="1" ht="12.75">
      <c r="A137" s="324"/>
      <c r="B137" s="324"/>
      <c r="C137" s="324"/>
      <c r="D137" s="328"/>
      <c r="E137" s="117"/>
      <c r="F137" s="324"/>
      <c r="G137" s="327"/>
      <c r="H137" s="95"/>
      <c r="I137" s="95"/>
      <c r="J137" s="349"/>
    </row>
    <row r="138" spans="1:10" s="350" customFormat="1" ht="12.75">
      <c r="A138" s="324"/>
      <c r="B138" s="324"/>
      <c r="C138" s="324"/>
      <c r="D138" s="328"/>
      <c r="E138" s="117"/>
      <c r="F138" s="324"/>
      <c r="G138" s="327"/>
      <c r="H138" s="95"/>
      <c r="I138" s="95"/>
      <c r="J138" s="349"/>
    </row>
    <row r="139" spans="1:10" s="350" customFormat="1" ht="12.75">
      <c r="A139" s="324"/>
      <c r="B139" s="324"/>
      <c r="C139" s="324"/>
      <c r="D139" s="328"/>
      <c r="E139" s="117"/>
      <c r="F139" s="324"/>
      <c r="G139" s="329"/>
      <c r="H139" s="117"/>
      <c r="I139" s="117"/>
      <c r="J139" s="349"/>
    </row>
    <row r="140" spans="1:10" s="25" customFormat="1" ht="12.75">
      <c r="A140" s="320">
        <v>2968</v>
      </c>
      <c r="B140" s="320">
        <v>4650</v>
      </c>
      <c r="C140" s="8">
        <v>43413</v>
      </c>
      <c r="D140" s="54" t="s">
        <v>1465</v>
      </c>
      <c r="E140" s="55" t="s">
        <v>3140</v>
      </c>
      <c r="F140" s="320">
        <v>9</v>
      </c>
      <c r="G140" s="53" t="s">
        <v>511</v>
      </c>
      <c r="H140" s="323">
        <v>1811</v>
      </c>
      <c r="I140" s="55" t="s">
        <v>3143</v>
      </c>
      <c r="J140" s="79" t="s">
        <v>129</v>
      </c>
    </row>
    <row r="141" spans="1:10" s="25" customFormat="1" ht="12.75">
      <c r="A141" s="320"/>
      <c r="B141" s="320"/>
      <c r="C141" s="320"/>
      <c r="D141" s="9"/>
      <c r="E141" s="323"/>
      <c r="F141" s="320"/>
      <c r="G141" s="321"/>
      <c r="H141" s="323">
        <v>1837</v>
      </c>
      <c r="I141" s="55" t="s">
        <v>3144</v>
      </c>
      <c r="J141" s="17"/>
    </row>
    <row r="142" spans="1:10" s="25" customFormat="1" ht="12.75">
      <c r="A142" s="320"/>
      <c r="B142" s="320"/>
      <c r="C142" s="320"/>
      <c r="D142" s="9"/>
      <c r="E142" s="323"/>
      <c r="F142" s="320"/>
      <c r="G142" s="53" t="s">
        <v>3141</v>
      </c>
      <c r="H142" s="323">
        <v>2622</v>
      </c>
      <c r="I142" s="55" t="s">
        <v>3145</v>
      </c>
      <c r="J142" s="17"/>
    </row>
    <row r="143" spans="1:10" s="25" customFormat="1" ht="12.75">
      <c r="A143" s="320"/>
      <c r="B143" s="320"/>
      <c r="C143" s="320"/>
      <c r="D143" s="9"/>
      <c r="E143" s="323"/>
      <c r="F143" s="320"/>
      <c r="G143" s="321"/>
      <c r="H143" s="323">
        <v>2632</v>
      </c>
      <c r="I143" s="55" t="s">
        <v>3146</v>
      </c>
      <c r="J143" s="17"/>
    </row>
    <row r="144" spans="1:10" s="25" customFormat="1" ht="12.75">
      <c r="A144" s="320"/>
      <c r="B144" s="320"/>
      <c r="C144" s="320"/>
      <c r="D144" s="9"/>
      <c r="E144" s="323"/>
      <c r="F144" s="320"/>
      <c r="G144" s="53" t="s">
        <v>3142</v>
      </c>
      <c r="H144" s="55">
        <v>1882</v>
      </c>
      <c r="I144" s="55" t="s">
        <v>3147</v>
      </c>
      <c r="J144" s="17"/>
    </row>
    <row r="145" spans="1:10" s="350" customFormat="1" ht="12.75">
      <c r="A145" s="324">
        <v>2969</v>
      </c>
      <c r="B145" s="324">
        <v>4651</v>
      </c>
      <c r="C145" s="325">
        <v>43430</v>
      </c>
      <c r="D145" s="326" t="s">
        <v>3148</v>
      </c>
      <c r="E145" s="95" t="s">
        <v>3149</v>
      </c>
      <c r="F145" s="324">
        <v>31</v>
      </c>
      <c r="G145" s="327" t="s">
        <v>1704</v>
      </c>
      <c r="H145" s="117">
        <v>2528</v>
      </c>
      <c r="I145" s="95" t="s">
        <v>3150</v>
      </c>
      <c r="J145" s="348" t="s">
        <v>129</v>
      </c>
    </row>
    <row r="146" spans="1:10" s="350" customFormat="1" ht="12.75">
      <c r="A146" s="324"/>
      <c r="B146" s="324"/>
      <c r="C146" s="324"/>
      <c r="D146" s="328"/>
      <c r="E146" s="117"/>
      <c r="F146" s="324"/>
      <c r="G146" s="329"/>
      <c r="H146" s="117">
        <v>2550</v>
      </c>
      <c r="I146" s="95" t="s">
        <v>3151</v>
      </c>
      <c r="J146" s="349"/>
    </row>
    <row r="147" spans="1:10" s="350" customFormat="1" ht="12.75">
      <c r="A147" s="324"/>
      <c r="B147" s="324"/>
      <c r="C147" s="324"/>
      <c r="D147" s="328"/>
      <c r="E147" s="117"/>
      <c r="F147" s="324"/>
      <c r="G147" s="329"/>
      <c r="H147" s="117">
        <v>2554</v>
      </c>
      <c r="I147" s="95" t="s">
        <v>3152</v>
      </c>
      <c r="J147" s="349"/>
    </row>
    <row r="148" spans="1:10" s="350" customFormat="1" ht="12.75">
      <c r="A148" s="324"/>
      <c r="B148" s="324"/>
      <c r="C148" s="324"/>
      <c r="D148" s="328"/>
      <c r="E148" s="117"/>
      <c r="F148" s="324"/>
      <c r="G148" s="329"/>
      <c r="H148" s="117">
        <v>2564</v>
      </c>
      <c r="I148" s="95" t="s">
        <v>3153</v>
      </c>
      <c r="J148" s="349"/>
    </row>
    <row r="149" spans="1:10" s="25" customFormat="1" ht="12.75">
      <c r="A149" s="320">
        <v>2970</v>
      </c>
      <c r="B149" s="320">
        <v>4652</v>
      </c>
      <c r="C149" s="8">
        <v>43430</v>
      </c>
      <c r="D149" s="54" t="s">
        <v>3154</v>
      </c>
      <c r="E149" s="55" t="s">
        <v>3155</v>
      </c>
      <c r="F149" s="320">
        <v>9</v>
      </c>
      <c r="G149" s="53" t="s">
        <v>3141</v>
      </c>
      <c r="H149" s="323">
        <v>2648</v>
      </c>
      <c r="I149" s="55" t="s">
        <v>3157</v>
      </c>
      <c r="J149" s="79" t="s">
        <v>129</v>
      </c>
    </row>
    <row r="150" spans="1:10" s="25" customFormat="1" ht="12.75">
      <c r="A150" s="320"/>
      <c r="B150" s="320"/>
      <c r="C150" s="320"/>
      <c r="D150" s="9"/>
      <c r="E150" s="323"/>
      <c r="F150" s="320"/>
      <c r="G150" s="53" t="s">
        <v>3142</v>
      </c>
      <c r="H150" s="323">
        <v>1825</v>
      </c>
      <c r="I150" s="55" t="s">
        <v>3156</v>
      </c>
      <c r="J150" s="17"/>
    </row>
    <row r="151" spans="1:10" s="350" customFormat="1" ht="12.75">
      <c r="A151" s="324">
        <v>2971</v>
      </c>
      <c r="B151" s="324">
        <v>4653</v>
      </c>
      <c r="C151" s="325">
        <v>43451</v>
      </c>
      <c r="D151" s="326" t="s">
        <v>1041</v>
      </c>
      <c r="E151" s="95" t="s">
        <v>2197</v>
      </c>
      <c r="F151" s="324">
        <v>16</v>
      </c>
      <c r="G151" s="327" t="s">
        <v>612</v>
      </c>
      <c r="H151" s="117">
        <v>423</v>
      </c>
      <c r="I151" s="95" t="s">
        <v>3380</v>
      </c>
      <c r="J151" s="348" t="s">
        <v>3383</v>
      </c>
    </row>
    <row r="152" spans="1:10" s="350" customFormat="1" ht="12.75">
      <c r="A152" s="324"/>
      <c r="B152" s="324"/>
      <c r="C152" s="324"/>
      <c r="D152" s="328"/>
      <c r="E152" s="117"/>
      <c r="F152" s="324"/>
      <c r="G152" s="329"/>
      <c r="H152" s="117">
        <v>455</v>
      </c>
      <c r="I152" s="95" t="s">
        <v>3381</v>
      </c>
      <c r="J152" s="349"/>
    </row>
    <row r="153" spans="1:10" s="350" customFormat="1" ht="12.75">
      <c r="A153" s="324"/>
      <c r="B153" s="324"/>
      <c r="C153" s="324"/>
      <c r="D153" s="328"/>
      <c r="E153" s="117"/>
      <c r="F153" s="324"/>
      <c r="G153" s="327" t="s">
        <v>112</v>
      </c>
      <c r="H153" s="117">
        <v>3130</v>
      </c>
      <c r="I153" s="95" t="s">
        <v>3382</v>
      </c>
      <c r="J153" s="349"/>
    </row>
  </sheetData>
  <sheetProtection/>
  <printOptions horizontalCentered="1"/>
  <pageMargins left="0.3937007874015748" right="0.3937007874015748" top="1.1811023622047245" bottom="0.5905511811023623" header="0.3937007874015748" footer="0"/>
  <pageSetup fitToHeight="7" fitToWidth="1" horizontalDpi="300" verticalDpi="300" orientation="landscape" paperSize="9" scale="61" r:id="rId1"/>
  <headerFooter alignWithMargins="0">
    <oddHeader>&amp;LI. MUNICIPALIDAD DE ÑUÑOA
DIRECCION DE OBRAS MUNICIPALES
DEPARTAMENTO DE INFORMATICA Y CATASTRO&amp;CLISTADO MAESTRO DE
FUSION DE LOTES - SUBDIVISIONES - MODIFICACION DE DESLINDES&amp;RPERIODO: 2017</oddHeader>
    <oddFooter>&amp;L&amp;F&amp;C&amp;P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N166"/>
  <sheetViews>
    <sheetView zoomScalePageLayoutView="0" workbookViewId="0" topLeftCell="A1">
      <pane ySplit="2" topLeftCell="A136" activePane="bottomLeft" state="frozen"/>
      <selection pane="topLeft" activeCell="A1" sqref="A1"/>
      <selection pane="bottomLeft" activeCell="A167" sqref="A167"/>
    </sheetView>
  </sheetViews>
  <sheetFormatPr defaultColWidth="11.421875" defaultRowHeight="12.75"/>
  <cols>
    <col min="1" max="1" width="6.28125" style="149" bestFit="1" customWidth="1"/>
    <col min="2" max="2" width="5.421875" style="22" bestFit="1" customWidth="1"/>
    <col min="3" max="3" width="12.57421875" style="22" bestFit="1" customWidth="1"/>
    <col min="4" max="5" width="10.140625" style="1" bestFit="1" customWidth="1"/>
    <col min="6" max="6" width="29.421875" style="34" bestFit="1" customWidth="1"/>
    <col min="7" max="7" width="49.7109375" style="1" bestFit="1" customWidth="1"/>
    <col min="8" max="8" width="45.421875" style="21" bestFit="1" customWidth="1"/>
    <col min="9" max="9" width="10.140625" style="1" bestFit="1" customWidth="1"/>
    <col min="10" max="10" width="69.7109375" style="1" bestFit="1" customWidth="1"/>
    <col min="11" max="11" width="82.7109375" style="40" bestFit="1" customWidth="1"/>
    <col min="12" max="12" width="42.421875" style="21" bestFit="1" customWidth="1"/>
    <col min="13" max="13" width="16.28125" style="173" bestFit="1" customWidth="1"/>
    <col min="14" max="14" width="10.140625" style="21" bestFit="1" customWidth="1"/>
    <col min="15" max="15" width="15.7109375" style="21" bestFit="1" customWidth="1"/>
    <col min="16" max="16" width="13.7109375" style="21" bestFit="1" customWidth="1"/>
    <col min="17" max="17" width="13.421875" style="21" bestFit="1" customWidth="1"/>
    <col min="18" max="18" width="10.57421875" style="21" bestFit="1" customWidth="1"/>
    <col min="19" max="19" width="12.00390625" style="1" bestFit="1" customWidth="1"/>
    <col min="20" max="20" width="10.140625" style="1" bestFit="1" customWidth="1"/>
    <col min="21" max="21" width="12.421875" style="1" bestFit="1" customWidth="1"/>
    <col min="22" max="22" width="10.57421875" style="1" bestFit="1" customWidth="1"/>
    <col min="23" max="23" width="10.140625" style="1" bestFit="1" customWidth="1"/>
    <col min="24" max="16384" width="11.421875" style="1" customWidth="1"/>
  </cols>
  <sheetData>
    <row r="1" spans="1:18" s="102" customFormat="1" ht="12.75">
      <c r="A1" s="190" t="s">
        <v>10</v>
      </c>
      <c r="B1" s="195" t="s">
        <v>13</v>
      </c>
      <c r="C1" s="195" t="s">
        <v>51</v>
      </c>
      <c r="D1" s="195" t="s">
        <v>17</v>
      </c>
      <c r="E1" s="381" t="s">
        <v>5</v>
      </c>
      <c r="F1" s="382"/>
      <c r="G1" s="381" t="s">
        <v>59</v>
      </c>
      <c r="H1" s="382"/>
      <c r="I1" s="251"/>
      <c r="J1" s="253"/>
      <c r="K1" s="330"/>
      <c r="L1" s="254"/>
      <c r="M1" s="256"/>
      <c r="N1" s="257"/>
      <c r="O1" s="120"/>
      <c r="P1" s="120"/>
      <c r="Q1" s="120"/>
      <c r="R1" s="120"/>
    </row>
    <row r="2" spans="1:24" s="102" customFormat="1" ht="13.5" thickBot="1">
      <c r="A2" s="191" t="s">
        <v>25</v>
      </c>
      <c r="B2" s="196"/>
      <c r="C2" s="196"/>
      <c r="D2" s="197"/>
      <c r="E2" s="198" t="s">
        <v>55</v>
      </c>
      <c r="F2" s="250" t="s">
        <v>56</v>
      </c>
      <c r="G2" s="198" t="s">
        <v>60</v>
      </c>
      <c r="H2" s="222" t="s">
        <v>61</v>
      </c>
      <c r="I2" s="252" t="s">
        <v>9</v>
      </c>
      <c r="J2" s="246" t="s">
        <v>20</v>
      </c>
      <c r="K2" s="252" t="s">
        <v>11</v>
      </c>
      <c r="L2" s="252" t="s">
        <v>6</v>
      </c>
      <c r="M2" s="258" t="s">
        <v>38</v>
      </c>
      <c r="N2" s="259" t="s">
        <v>17</v>
      </c>
      <c r="O2" s="119"/>
      <c r="P2" s="119"/>
      <c r="Q2" s="119"/>
      <c r="R2" s="119"/>
      <c r="S2" s="119"/>
      <c r="T2" s="119"/>
      <c r="U2" s="10"/>
      <c r="V2" s="10"/>
      <c r="W2" s="10"/>
      <c r="X2" s="10"/>
    </row>
    <row r="3" spans="1:24" s="102" customFormat="1" ht="12.75">
      <c r="A3" s="131">
        <v>1</v>
      </c>
      <c r="B3" s="132" t="s">
        <v>88</v>
      </c>
      <c r="C3" s="132" t="s">
        <v>47</v>
      </c>
      <c r="D3" s="133">
        <v>43103</v>
      </c>
      <c r="E3" s="170">
        <v>5116</v>
      </c>
      <c r="F3" s="182" t="s">
        <v>154</v>
      </c>
      <c r="G3" s="180" t="s">
        <v>131</v>
      </c>
      <c r="H3" s="135">
        <v>1580</v>
      </c>
      <c r="I3" s="307">
        <v>3091.3</v>
      </c>
      <c r="J3" s="83" t="s">
        <v>744</v>
      </c>
      <c r="K3" s="134" t="s">
        <v>174</v>
      </c>
      <c r="L3" s="135" t="s">
        <v>384</v>
      </c>
      <c r="M3" s="192" t="s">
        <v>385</v>
      </c>
      <c r="N3" s="255">
        <v>42531</v>
      </c>
      <c r="O3" s="55" t="s">
        <v>386</v>
      </c>
      <c r="P3" s="175">
        <v>42956</v>
      </c>
      <c r="Q3" s="175"/>
      <c r="R3" s="55"/>
      <c r="S3" s="55"/>
      <c r="T3" s="55"/>
      <c r="U3" s="54"/>
      <c r="V3" s="54"/>
      <c r="W3" s="54"/>
      <c r="X3" s="54"/>
    </row>
    <row r="4" spans="1:24" s="102" customFormat="1" ht="12.75">
      <c r="A4" s="103">
        <v>2</v>
      </c>
      <c r="B4" s="61" t="s">
        <v>88</v>
      </c>
      <c r="C4" s="132" t="s">
        <v>47</v>
      </c>
      <c r="D4" s="67">
        <v>43108</v>
      </c>
      <c r="E4" s="171">
        <v>69</v>
      </c>
      <c r="F4" s="172" t="s">
        <v>127</v>
      </c>
      <c r="G4" s="181" t="s">
        <v>117</v>
      </c>
      <c r="H4" s="63">
        <v>5461</v>
      </c>
      <c r="I4" s="308">
        <v>235.23</v>
      </c>
      <c r="J4" s="53" t="s">
        <v>745</v>
      </c>
      <c r="K4" s="62" t="s">
        <v>387</v>
      </c>
      <c r="L4" s="63" t="s">
        <v>388</v>
      </c>
      <c r="M4" s="55">
        <v>36677</v>
      </c>
      <c r="N4" s="175">
        <v>20772</v>
      </c>
      <c r="O4" s="55" t="s">
        <v>389</v>
      </c>
      <c r="P4" s="175">
        <v>43087</v>
      </c>
      <c r="Q4" s="55"/>
      <c r="R4" s="55"/>
      <c r="S4" s="55"/>
      <c r="T4" s="55"/>
      <c r="U4" s="54"/>
      <c r="V4" s="54"/>
      <c r="W4" s="54"/>
      <c r="X4" s="54"/>
    </row>
    <row r="5" spans="1:24" s="102" customFormat="1" ht="12.75">
      <c r="A5" s="103">
        <v>3</v>
      </c>
      <c r="B5" s="61" t="s">
        <v>88</v>
      </c>
      <c r="C5" s="132" t="s">
        <v>47</v>
      </c>
      <c r="D5" s="67">
        <v>43110</v>
      </c>
      <c r="E5" s="171">
        <v>3949</v>
      </c>
      <c r="F5" s="172" t="s">
        <v>165</v>
      </c>
      <c r="G5" s="181" t="s">
        <v>212</v>
      </c>
      <c r="H5" s="63">
        <v>150</v>
      </c>
      <c r="I5" s="82">
        <v>473.18</v>
      </c>
      <c r="J5" s="53" t="s">
        <v>390</v>
      </c>
      <c r="K5" s="62" t="s">
        <v>391</v>
      </c>
      <c r="L5" s="63" t="s">
        <v>392</v>
      </c>
      <c r="M5" s="55">
        <v>3039</v>
      </c>
      <c r="N5" s="175">
        <v>12802</v>
      </c>
      <c r="O5" s="55" t="s">
        <v>393</v>
      </c>
      <c r="P5" s="175">
        <v>41381</v>
      </c>
      <c r="Q5" s="55" t="s">
        <v>394</v>
      </c>
      <c r="R5" s="175">
        <v>42599</v>
      </c>
      <c r="S5" s="55"/>
      <c r="T5" s="55"/>
      <c r="U5" s="54"/>
      <c r="V5" s="54"/>
      <c r="W5" s="54"/>
      <c r="X5" s="54"/>
    </row>
    <row r="6" spans="1:24" s="102" customFormat="1" ht="12.75">
      <c r="A6" s="103">
        <v>4</v>
      </c>
      <c r="B6" s="61" t="s">
        <v>88</v>
      </c>
      <c r="C6" s="132" t="s">
        <v>47</v>
      </c>
      <c r="D6" s="67">
        <v>43110</v>
      </c>
      <c r="E6" s="171">
        <v>17</v>
      </c>
      <c r="F6" s="172" t="s">
        <v>209</v>
      </c>
      <c r="G6" s="181" t="s">
        <v>155</v>
      </c>
      <c r="H6" s="63" t="s">
        <v>395</v>
      </c>
      <c r="I6" s="82">
        <v>0</v>
      </c>
      <c r="J6" s="53" t="s">
        <v>746</v>
      </c>
      <c r="K6" s="62" t="s">
        <v>244</v>
      </c>
      <c r="L6" s="63" t="s">
        <v>396</v>
      </c>
      <c r="M6" s="55" t="s">
        <v>397</v>
      </c>
      <c r="N6" s="175">
        <v>43091</v>
      </c>
      <c r="O6" s="55"/>
      <c r="P6" s="175"/>
      <c r="Q6" s="55"/>
      <c r="R6" s="175"/>
      <c r="S6" s="55"/>
      <c r="T6" s="175"/>
      <c r="U6" s="55"/>
      <c r="V6" s="175"/>
      <c r="W6" s="54"/>
      <c r="X6" s="54"/>
    </row>
    <row r="7" spans="1:24" s="102" customFormat="1" ht="12.75">
      <c r="A7" s="103">
        <v>5</v>
      </c>
      <c r="B7" s="61" t="s">
        <v>88</v>
      </c>
      <c r="C7" s="132" t="s">
        <v>47</v>
      </c>
      <c r="D7" s="67">
        <v>43110</v>
      </c>
      <c r="E7" s="171">
        <v>227</v>
      </c>
      <c r="F7" s="172" t="s">
        <v>156</v>
      </c>
      <c r="G7" s="181" t="s">
        <v>398</v>
      </c>
      <c r="H7" s="63">
        <v>2399</v>
      </c>
      <c r="I7" s="82">
        <v>0</v>
      </c>
      <c r="J7" s="181" t="s">
        <v>747</v>
      </c>
      <c r="K7" s="62" t="s">
        <v>399</v>
      </c>
      <c r="L7" s="63" t="s">
        <v>400</v>
      </c>
      <c r="M7" s="55" t="s">
        <v>401</v>
      </c>
      <c r="N7" s="175">
        <v>43091</v>
      </c>
      <c r="O7" s="55" t="s">
        <v>113</v>
      </c>
      <c r="P7" s="175">
        <v>14930</v>
      </c>
      <c r="Q7" s="55" t="s">
        <v>402</v>
      </c>
      <c r="R7" s="175">
        <v>28496</v>
      </c>
      <c r="S7" s="55" t="s">
        <v>403</v>
      </c>
      <c r="T7" s="175">
        <v>40591</v>
      </c>
      <c r="U7" s="54" t="s">
        <v>404</v>
      </c>
      <c r="V7" s="138">
        <v>42754</v>
      </c>
      <c r="W7" s="54" t="s">
        <v>405</v>
      </c>
      <c r="X7" s="138">
        <v>42795</v>
      </c>
    </row>
    <row r="8" spans="1:24" s="102" customFormat="1" ht="12.75">
      <c r="A8" s="103">
        <v>6</v>
      </c>
      <c r="B8" s="61" t="s">
        <v>88</v>
      </c>
      <c r="C8" s="61" t="s">
        <v>47</v>
      </c>
      <c r="D8" s="67">
        <v>43111</v>
      </c>
      <c r="E8" s="171">
        <v>3941</v>
      </c>
      <c r="F8" s="172" t="s">
        <v>406</v>
      </c>
      <c r="G8" s="181" t="s">
        <v>145</v>
      </c>
      <c r="H8" s="63" t="s">
        <v>407</v>
      </c>
      <c r="I8" s="82">
        <v>0</v>
      </c>
      <c r="J8" s="53" t="s">
        <v>748</v>
      </c>
      <c r="K8" s="62" t="s">
        <v>408</v>
      </c>
      <c r="L8" s="63" t="s">
        <v>409</v>
      </c>
      <c r="M8" s="55" t="s">
        <v>410</v>
      </c>
      <c r="N8" s="175">
        <v>39622</v>
      </c>
      <c r="O8" s="298" t="s">
        <v>411</v>
      </c>
      <c r="P8" s="102" t="s">
        <v>412</v>
      </c>
      <c r="Q8" s="55"/>
      <c r="R8" s="175"/>
      <c r="S8" s="55"/>
      <c r="T8" s="55"/>
      <c r="U8" s="54"/>
      <c r="V8" s="54"/>
      <c r="W8" s="54"/>
      <c r="X8" s="54"/>
    </row>
    <row r="9" spans="1:24" s="102" customFormat="1" ht="12.75">
      <c r="A9" s="103">
        <v>7</v>
      </c>
      <c r="B9" s="61" t="s">
        <v>88</v>
      </c>
      <c r="C9" s="132" t="s">
        <v>47</v>
      </c>
      <c r="D9" s="67">
        <v>43111</v>
      </c>
      <c r="E9" s="171">
        <v>2767</v>
      </c>
      <c r="F9" s="172" t="s">
        <v>205</v>
      </c>
      <c r="G9" s="181" t="s">
        <v>219</v>
      </c>
      <c r="H9" s="63" t="s">
        <v>242</v>
      </c>
      <c r="I9" s="82">
        <v>0</v>
      </c>
      <c r="J9" s="53" t="s">
        <v>745</v>
      </c>
      <c r="K9" s="62" t="s">
        <v>241</v>
      </c>
      <c r="L9" s="63" t="s">
        <v>413</v>
      </c>
      <c r="M9" s="55">
        <v>339</v>
      </c>
      <c r="N9" s="175">
        <v>43089</v>
      </c>
      <c r="O9" s="55" t="s">
        <v>243</v>
      </c>
      <c r="P9" s="175">
        <v>40343</v>
      </c>
      <c r="Q9" s="55"/>
      <c r="R9" s="175"/>
      <c r="S9" s="55"/>
      <c r="T9" s="55"/>
      <c r="U9" s="54"/>
      <c r="V9" s="54"/>
      <c r="W9" s="54"/>
      <c r="X9" s="54"/>
    </row>
    <row r="10" spans="1:24" s="102" customFormat="1" ht="12.75">
      <c r="A10" s="103">
        <v>8</v>
      </c>
      <c r="B10" s="61" t="s">
        <v>88</v>
      </c>
      <c r="C10" s="132" t="s">
        <v>47</v>
      </c>
      <c r="D10" s="67">
        <v>43111</v>
      </c>
      <c r="E10" s="171">
        <v>3932</v>
      </c>
      <c r="F10" s="172" t="s">
        <v>137</v>
      </c>
      <c r="G10" s="181" t="s">
        <v>726</v>
      </c>
      <c r="H10" s="63" t="s">
        <v>414</v>
      </c>
      <c r="I10" s="82">
        <v>194.65</v>
      </c>
      <c r="J10" s="53" t="s">
        <v>749</v>
      </c>
      <c r="K10" s="62" t="s">
        <v>419</v>
      </c>
      <c r="L10" s="63" t="s">
        <v>420</v>
      </c>
      <c r="M10" s="55" t="s">
        <v>415</v>
      </c>
      <c r="N10" s="175">
        <v>42200</v>
      </c>
      <c r="O10" s="55" t="s">
        <v>416</v>
      </c>
      <c r="P10" s="175">
        <v>43098</v>
      </c>
      <c r="Q10" s="55" t="s">
        <v>417</v>
      </c>
      <c r="R10" s="175">
        <v>41732</v>
      </c>
      <c r="S10" s="55" t="s">
        <v>418</v>
      </c>
      <c r="T10" s="175">
        <v>41877</v>
      </c>
      <c r="U10" s="54"/>
      <c r="V10" s="54"/>
      <c r="W10" s="54"/>
      <c r="X10" s="54"/>
    </row>
    <row r="11" spans="1:24" s="102" customFormat="1" ht="12.75">
      <c r="A11" s="103">
        <v>9</v>
      </c>
      <c r="B11" s="61" t="s">
        <v>88</v>
      </c>
      <c r="C11" s="132" t="s">
        <v>47</v>
      </c>
      <c r="D11" s="67">
        <v>43112</v>
      </c>
      <c r="E11" s="171">
        <v>40</v>
      </c>
      <c r="F11" s="172" t="s">
        <v>185</v>
      </c>
      <c r="G11" s="181" t="s">
        <v>145</v>
      </c>
      <c r="H11" s="63" t="s">
        <v>186</v>
      </c>
      <c r="I11" s="308">
        <v>1682.42</v>
      </c>
      <c r="J11" s="53" t="s">
        <v>421</v>
      </c>
      <c r="K11" s="62" t="s">
        <v>422</v>
      </c>
      <c r="L11" s="63" t="s">
        <v>423</v>
      </c>
      <c r="M11" s="55" t="s">
        <v>424</v>
      </c>
      <c r="N11" s="271">
        <v>42898</v>
      </c>
      <c r="P11" s="175"/>
      <c r="Q11" s="55"/>
      <c r="R11" s="175"/>
      <c r="S11" s="55"/>
      <c r="T11" s="55"/>
      <c r="U11" s="54"/>
      <c r="V11" s="54"/>
      <c r="W11" s="54"/>
      <c r="X11" s="54"/>
    </row>
    <row r="12" spans="1:24" s="102" customFormat="1" ht="12.75">
      <c r="A12" s="103">
        <v>10</v>
      </c>
      <c r="B12" s="61" t="s">
        <v>88</v>
      </c>
      <c r="C12" s="132" t="s">
        <v>47</v>
      </c>
      <c r="D12" s="67">
        <v>43112</v>
      </c>
      <c r="E12" s="171">
        <v>1225</v>
      </c>
      <c r="F12" s="172" t="s">
        <v>191</v>
      </c>
      <c r="G12" s="181" t="s">
        <v>140</v>
      </c>
      <c r="H12" s="63">
        <v>1755</v>
      </c>
      <c r="I12" s="82">
        <v>85.04</v>
      </c>
      <c r="J12" s="53" t="s">
        <v>745</v>
      </c>
      <c r="K12" s="62" t="s">
        <v>425</v>
      </c>
      <c r="L12" s="63" t="s">
        <v>426</v>
      </c>
      <c r="M12" s="55" t="s">
        <v>427</v>
      </c>
      <c r="N12" s="175">
        <v>43041</v>
      </c>
      <c r="O12" s="55" t="s">
        <v>428</v>
      </c>
      <c r="P12" s="175" t="s">
        <v>166</v>
      </c>
      <c r="Q12" s="175">
        <v>24192</v>
      </c>
      <c r="R12" s="175" t="s">
        <v>429</v>
      </c>
      <c r="S12" s="175">
        <v>41058</v>
      </c>
      <c r="T12" s="55" t="s">
        <v>430</v>
      </c>
      <c r="U12" s="138">
        <v>41122</v>
      </c>
      <c r="V12" s="54"/>
      <c r="W12" s="54"/>
      <c r="X12" s="54"/>
    </row>
    <row r="13" spans="1:24" s="102" customFormat="1" ht="12.75">
      <c r="A13" s="103">
        <v>11</v>
      </c>
      <c r="B13" s="61" t="s">
        <v>88</v>
      </c>
      <c r="C13" s="132" t="s">
        <v>47</v>
      </c>
      <c r="D13" s="67">
        <v>43117</v>
      </c>
      <c r="E13" s="171">
        <v>3941</v>
      </c>
      <c r="F13" s="172" t="s">
        <v>187</v>
      </c>
      <c r="G13" s="181" t="s">
        <v>145</v>
      </c>
      <c r="H13" s="63" t="s">
        <v>431</v>
      </c>
      <c r="I13" s="82">
        <v>0</v>
      </c>
      <c r="J13" s="53" t="s">
        <v>748</v>
      </c>
      <c r="K13" s="62" t="s">
        <v>188</v>
      </c>
      <c r="L13" s="63" t="s">
        <v>432</v>
      </c>
      <c r="M13" s="55">
        <v>178</v>
      </c>
      <c r="N13" s="175">
        <v>42905</v>
      </c>
      <c r="O13" s="55"/>
      <c r="P13" s="175"/>
      <c r="Q13" s="55"/>
      <c r="R13" s="175"/>
      <c r="S13" s="55"/>
      <c r="T13" s="55"/>
      <c r="U13" s="54"/>
      <c r="V13" s="54"/>
      <c r="W13" s="54"/>
      <c r="X13" s="54"/>
    </row>
    <row r="14" spans="1:24" s="102" customFormat="1" ht="12.75">
      <c r="A14" s="103">
        <v>12</v>
      </c>
      <c r="B14" s="61" t="s">
        <v>88</v>
      </c>
      <c r="C14" s="132" t="s">
        <v>47</v>
      </c>
      <c r="D14" s="67">
        <v>43119</v>
      </c>
      <c r="E14" s="171">
        <v>6101</v>
      </c>
      <c r="F14" s="172" t="s">
        <v>433</v>
      </c>
      <c r="G14" s="181" t="s">
        <v>216</v>
      </c>
      <c r="H14" s="63">
        <v>1617</v>
      </c>
      <c r="I14" s="82">
        <v>8782.59</v>
      </c>
      <c r="J14" s="53" t="s">
        <v>102</v>
      </c>
      <c r="K14" s="62" t="s">
        <v>239</v>
      </c>
      <c r="L14" s="63" t="s">
        <v>436</v>
      </c>
      <c r="M14" s="55" t="s">
        <v>434</v>
      </c>
      <c r="N14" s="175">
        <v>42122</v>
      </c>
      <c r="O14" s="55" t="s">
        <v>435</v>
      </c>
      <c r="P14" s="175">
        <v>43076</v>
      </c>
      <c r="Q14" s="55"/>
      <c r="R14" s="55"/>
      <c r="S14" s="55"/>
      <c r="T14" s="55"/>
      <c r="U14" s="54"/>
      <c r="V14" s="54"/>
      <c r="W14" s="54"/>
      <c r="X14" s="54"/>
    </row>
    <row r="15" spans="1:24" s="102" customFormat="1" ht="12.75">
      <c r="A15" s="103">
        <v>13</v>
      </c>
      <c r="B15" s="61" t="s">
        <v>88</v>
      </c>
      <c r="C15" s="132" t="s">
        <v>47</v>
      </c>
      <c r="D15" s="67">
        <v>43119</v>
      </c>
      <c r="E15" s="171">
        <v>1956</v>
      </c>
      <c r="F15" s="172" t="s">
        <v>151</v>
      </c>
      <c r="G15" s="181" t="s">
        <v>104</v>
      </c>
      <c r="H15" s="63" t="s">
        <v>437</v>
      </c>
      <c r="I15" s="82">
        <v>103.11</v>
      </c>
      <c r="J15" s="53" t="s">
        <v>102</v>
      </c>
      <c r="K15" s="62" t="s">
        <v>438</v>
      </c>
      <c r="L15" s="63" t="s">
        <v>439</v>
      </c>
      <c r="M15" s="55" t="s">
        <v>508</v>
      </c>
      <c r="N15" s="175">
        <v>42515</v>
      </c>
      <c r="O15" s="55" t="s">
        <v>440</v>
      </c>
      <c r="P15" s="175">
        <v>20246</v>
      </c>
      <c r="Q15" s="55" t="s">
        <v>105</v>
      </c>
      <c r="R15" s="175">
        <v>21767</v>
      </c>
      <c r="S15" s="55"/>
      <c r="T15" s="55"/>
      <c r="U15" s="54"/>
      <c r="V15" s="54"/>
      <c r="W15" s="54"/>
      <c r="X15" s="54"/>
    </row>
    <row r="16" spans="1:24" s="102" customFormat="1" ht="12.75">
      <c r="A16" s="103">
        <v>14</v>
      </c>
      <c r="B16" s="61" t="s">
        <v>88</v>
      </c>
      <c r="C16" s="132" t="s">
        <v>47</v>
      </c>
      <c r="D16" s="67">
        <v>43122</v>
      </c>
      <c r="E16" s="171">
        <v>5429</v>
      </c>
      <c r="F16" s="172" t="s">
        <v>156</v>
      </c>
      <c r="G16" s="181" t="s">
        <v>131</v>
      </c>
      <c r="H16" s="63">
        <v>2651</v>
      </c>
      <c r="I16" s="82">
        <v>0</v>
      </c>
      <c r="J16" s="53" t="s">
        <v>750</v>
      </c>
      <c r="K16" s="62" t="s">
        <v>236</v>
      </c>
      <c r="L16" s="63" t="s">
        <v>441</v>
      </c>
      <c r="M16" s="55" t="s">
        <v>442</v>
      </c>
      <c r="N16" s="175">
        <v>43062</v>
      </c>
      <c r="O16" s="55"/>
      <c r="P16" s="55"/>
      <c r="Q16" s="55"/>
      <c r="R16" s="55"/>
      <c r="S16" s="55"/>
      <c r="T16" s="55"/>
      <c r="U16" s="54"/>
      <c r="V16" s="54"/>
      <c r="W16" s="54"/>
      <c r="X16" s="54"/>
    </row>
    <row r="17" spans="1:24" s="102" customFormat="1" ht="12.75">
      <c r="A17" s="103">
        <v>15</v>
      </c>
      <c r="B17" s="61" t="s">
        <v>88</v>
      </c>
      <c r="C17" s="132" t="s">
        <v>47</v>
      </c>
      <c r="D17" s="67">
        <v>43129</v>
      </c>
      <c r="E17" s="171">
        <v>5629</v>
      </c>
      <c r="F17" s="172" t="s">
        <v>146</v>
      </c>
      <c r="G17" s="181" t="s">
        <v>112</v>
      </c>
      <c r="H17" s="63">
        <v>2681</v>
      </c>
      <c r="I17" s="367">
        <v>10.63</v>
      </c>
      <c r="J17" s="53" t="s">
        <v>745</v>
      </c>
      <c r="K17" s="62" t="s">
        <v>238</v>
      </c>
      <c r="L17" s="63" t="s">
        <v>443</v>
      </c>
      <c r="M17" s="55" t="s">
        <v>444</v>
      </c>
      <c r="N17" s="175">
        <v>43069</v>
      </c>
      <c r="O17" s="55" t="s">
        <v>445</v>
      </c>
      <c r="P17" s="175">
        <v>40605</v>
      </c>
      <c r="Q17" s="55" t="s">
        <v>446</v>
      </c>
      <c r="R17" s="175">
        <v>40870</v>
      </c>
      <c r="S17" s="55"/>
      <c r="T17" s="175"/>
      <c r="U17" s="54"/>
      <c r="V17" s="138"/>
      <c r="W17" s="54"/>
      <c r="X17" s="138"/>
    </row>
    <row r="18" spans="1:32" s="102" customFormat="1" ht="12.75">
      <c r="A18" s="103">
        <v>16</v>
      </c>
      <c r="B18" s="61" t="s">
        <v>88</v>
      </c>
      <c r="C18" s="132" t="s">
        <v>47</v>
      </c>
      <c r="D18" s="67">
        <v>43130</v>
      </c>
      <c r="E18" s="171">
        <v>1262</v>
      </c>
      <c r="F18" s="172" t="s">
        <v>229</v>
      </c>
      <c r="G18" s="181" t="s">
        <v>447</v>
      </c>
      <c r="H18" s="63">
        <v>4949</v>
      </c>
      <c r="I18" s="367">
        <v>26.5</v>
      </c>
      <c r="J18" s="53" t="s">
        <v>102</v>
      </c>
      <c r="K18" s="62" t="s">
        <v>245</v>
      </c>
      <c r="L18" s="63" t="s">
        <v>448</v>
      </c>
      <c r="M18" s="55" t="s">
        <v>449</v>
      </c>
      <c r="N18" s="175">
        <v>43098</v>
      </c>
      <c r="O18" s="55"/>
      <c r="P18" s="175"/>
      <c r="Q18" s="55"/>
      <c r="R18" s="175"/>
      <c r="S18" s="55"/>
      <c r="T18" s="175"/>
      <c r="U18" s="54"/>
      <c r="V18" s="138"/>
      <c r="W18" s="54"/>
      <c r="X18" s="54"/>
      <c r="Y18" s="128"/>
      <c r="Z18" s="271"/>
      <c r="AA18" s="128"/>
      <c r="AB18" s="271"/>
      <c r="AC18" s="128"/>
      <c r="AD18" s="271"/>
      <c r="AF18" s="271"/>
    </row>
    <row r="19" spans="1:24" ht="12.75">
      <c r="A19" s="14">
        <v>17</v>
      </c>
      <c r="B19" s="331" t="s">
        <v>88</v>
      </c>
      <c r="C19" s="331" t="s">
        <v>47</v>
      </c>
      <c r="D19" s="318">
        <v>43136</v>
      </c>
      <c r="E19" s="332">
        <v>66</v>
      </c>
      <c r="F19" s="75" t="s">
        <v>725</v>
      </c>
      <c r="G19" s="333" t="s">
        <v>727</v>
      </c>
      <c r="H19" s="334">
        <v>30</v>
      </c>
      <c r="I19" s="308">
        <v>11260.55</v>
      </c>
      <c r="J19" s="107" t="s">
        <v>102</v>
      </c>
      <c r="K19" s="53" t="s">
        <v>728</v>
      </c>
      <c r="L19" s="55" t="s">
        <v>729</v>
      </c>
      <c r="M19" s="177" t="s">
        <v>730</v>
      </c>
      <c r="N19" s="174">
        <v>42192</v>
      </c>
      <c r="O19" s="55" t="s">
        <v>731</v>
      </c>
      <c r="P19" s="174">
        <v>42944</v>
      </c>
      <c r="Q19" s="55" t="s">
        <v>732</v>
      </c>
      <c r="R19" s="174">
        <v>43024</v>
      </c>
      <c r="S19" s="9"/>
      <c r="T19" s="9"/>
      <c r="U19" s="9"/>
      <c r="V19" s="9"/>
      <c r="W19" s="9"/>
      <c r="X19" s="9"/>
    </row>
    <row r="20" spans="1:24" ht="12.75">
      <c r="A20" s="14">
        <v>18</v>
      </c>
      <c r="B20" s="56" t="s">
        <v>88</v>
      </c>
      <c r="C20" s="56" t="s">
        <v>47</v>
      </c>
      <c r="D20" s="318">
        <v>43139</v>
      </c>
      <c r="E20" s="332">
        <v>5423</v>
      </c>
      <c r="F20" s="75" t="s">
        <v>733</v>
      </c>
      <c r="G20" s="333" t="s">
        <v>131</v>
      </c>
      <c r="H20" s="55" t="s">
        <v>734</v>
      </c>
      <c r="I20" s="308">
        <v>0</v>
      </c>
      <c r="J20" s="107" t="s">
        <v>735</v>
      </c>
      <c r="K20" s="53" t="s">
        <v>736</v>
      </c>
      <c r="L20" s="55" t="s">
        <v>737</v>
      </c>
      <c r="M20" s="177" t="s">
        <v>738</v>
      </c>
      <c r="N20" s="174">
        <v>43080</v>
      </c>
      <c r="O20" s="323"/>
      <c r="P20" s="323"/>
      <c r="Q20" s="323"/>
      <c r="R20" s="323"/>
      <c r="S20" s="9"/>
      <c r="T20" s="9"/>
      <c r="U20" s="9"/>
      <c r="V20" s="9"/>
      <c r="W20" s="9"/>
      <c r="X20" s="9"/>
    </row>
    <row r="21" spans="1:24" ht="12.75">
      <c r="A21" s="14">
        <v>19</v>
      </c>
      <c r="B21" s="56" t="s">
        <v>88</v>
      </c>
      <c r="C21" s="56" t="s">
        <v>47</v>
      </c>
      <c r="D21" s="318">
        <v>43140</v>
      </c>
      <c r="E21" s="332">
        <v>5132</v>
      </c>
      <c r="F21" s="75" t="s">
        <v>207</v>
      </c>
      <c r="G21" s="333" t="s">
        <v>579</v>
      </c>
      <c r="H21" s="323">
        <v>2903</v>
      </c>
      <c r="I21" s="308">
        <v>207.98</v>
      </c>
      <c r="J21" s="107" t="s">
        <v>739</v>
      </c>
      <c r="K21" s="53" t="s">
        <v>740</v>
      </c>
      <c r="L21" s="55" t="s">
        <v>741</v>
      </c>
      <c r="M21" s="177" t="s">
        <v>742</v>
      </c>
      <c r="N21" s="174">
        <v>42165</v>
      </c>
      <c r="O21" s="55" t="s">
        <v>743</v>
      </c>
      <c r="P21" s="174">
        <v>42517</v>
      </c>
      <c r="Q21" s="323"/>
      <c r="R21" s="323"/>
      <c r="S21" s="9"/>
      <c r="T21" s="9"/>
      <c r="U21" s="9"/>
      <c r="V21" s="9"/>
      <c r="W21" s="9"/>
      <c r="X21" s="9"/>
    </row>
    <row r="22" spans="1:24" ht="12.75">
      <c r="A22" s="14">
        <v>20</v>
      </c>
      <c r="B22" s="56" t="s">
        <v>88</v>
      </c>
      <c r="C22" s="56" t="s">
        <v>47</v>
      </c>
      <c r="D22" s="318">
        <v>43140</v>
      </c>
      <c r="E22" s="332">
        <v>1035</v>
      </c>
      <c r="F22" s="75" t="s">
        <v>751</v>
      </c>
      <c r="G22" s="333" t="s">
        <v>752</v>
      </c>
      <c r="H22" s="323">
        <v>3055</v>
      </c>
      <c r="I22" s="308">
        <v>12302.21</v>
      </c>
      <c r="J22" s="107" t="s">
        <v>102</v>
      </c>
      <c r="K22" s="53" t="s">
        <v>753</v>
      </c>
      <c r="L22" s="55" t="s">
        <v>754</v>
      </c>
      <c r="M22" s="177" t="s">
        <v>755</v>
      </c>
      <c r="N22" s="174">
        <v>42333</v>
      </c>
      <c r="O22" s="323"/>
      <c r="P22" s="323"/>
      <c r="Q22" s="323"/>
      <c r="R22" s="323"/>
      <c r="S22" s="9"/>
      <c r="T22" s="9"/>
      <c r="U22" s="9"/>
      <c r="V22" s="9"/>
      <c r="W22" s="9"/>
      <c r="X22" s="9"/>
    </row>
    <row r="23" spans="1:24" ht="12.75">
      <c r="A23" s="14">
        <v>21</v>
      </c>
      <c r="B23" s="56" t="s">
        <v>88</v>
      </c>
      <c r="C23" s="56" t="s">
        <v>47</v>
      </c>
      <c r="D23" s="318">
        <v>43143</v>
      </c>
      <c r="E23" s="332">
        <v>943</v>
      </c>
      <c r="F23" s="75" t="s">
        <v>756</v>
      </c>
      <c r="G23" s="333" t="s">
        <v>216</v>
      </c>
      <c r="H23" s="323">
        <v>650</v>
      </c>
      <c r="I23" s="308">
        <v>10180.26</v>
      </c>
      <c r="J23" s="107" t="s">
        <v>102</v>
      </c>
      <c r="K23" s="53" t="s">
        <v>201</v>
      </c>
      <c r="L23" s="55" t="s">
        <v>757</v>
      </c>
      <c r="M23" s="177" t="s">
        <v>758</v>
      </c>
      <c r="N23" s="174">
        <v>42366</v>
      </c>
      <c r="O23" s="55" t="s">
        <v>759</v>
      </c>
      <c r="P23" s="174">
        <v>42544</v>
      </c>
      <c r="Q23" s="55" t="s">
        <v>760</v>
      </c>
      <c r="R23" s="174">
        <v>42928</v>
      </c>
      <c r="S23" s="9"/>
      <c r="T23" s="9"/>
      <c r="U23" s="9"/>
      <c r="V23" s="9"/>
      <c r="W23" s="9"/>
      <c r="X23" s="9"/>
    </row>
    <row r="24" spans="1:24" ht="12.75">
      <c r="A24" s="14">
        <v>22</v>
      </c>
      <c r="B24" s="56" t="s">
        <v>88</v>
      </c>
      <c r="C24" s="56" t="s">
        <v>47</v>
      </c>
      <c r="D24" s="318">
        <v>43144</v>
      </c>
      <c r="E24" s="332">
        <v>12</v>
      </c>
      <c r="F24" s="75" t="s">
        <v>761</v>
      </c>
      <c r="G24" s="333" t="s">
        <v>762</v>
      </c>
      <c r="H24" s="55" t="s">
        <v>763</v>
      </c>
      <c r="I24" s="308">
        <v>0</v>
      </c>
      <c r="J24" s="107" t="s">
        <v>562</v>
      </c>
      <c r="K24" s="53" t="s">
        <v>764</v>
      </c>
      <c r="L24" s="55" t="s">
        <v>765</v>
      </c>
      <c r="M24" s="177" t="s">
        <v>766</v>
      </c>
      <c r="N24" s="174">
        <v>43041</v>
      </c>
      <c r="O24" s="323"/>
      <c r="P24" s="323"/>
      <c r="Q24" s="323"/>
      <c r="R24" s="323"/>
      <c r="S24" s="9"/>
      <c r="T24" s="9"/>
      <c r="U24" s="9"/>
      <c r="V24" s="9"/>
      <c r="W24" s="9"/>
      <c r="X24" s="9"/>
    </row>
    <row r="25" spans="1:24" ht="12.75">
      <c r="A25" s="14">
        <v>23</v>
      </c>
      <c r="B25" s="56" t="s">
        <v>88</v>
      </c>
      <c r="C25" s="56" t="s">
        <v>47</v>
      </c>
      <c r="D25" s="318">
        <v>43145</v>
      </c>
      <c r="E25" s="332">
        <v>3964</v>
      </c>
      <c r="F25" s="75" t="s">
        <v>767</v>
      </c>
      <c r="G25" s="333" t="s">
        <v>768</v>
      </c>
      <c r="H25" s="323">
        <v>80</v>
      </c>
      <c r="I25" s="308">
        <v>25.1</v>
      </c>
      <c r="J25" s="107" t="s">
        <v>747</v>
      </c>
      <c r="K25" s="53" t="s">
        <v>769</v>
      </c>
      <c r="L25" s="55" t="s">
        <v>770</v>
      </c>
      <c r="M25" s="177" t="s">
        <v>771</v>
      </c>
      <c r="N25" s="174">
        <v>42958</v>
      </c>
      <c r="O25" s="323"/>
      <c r="P25" s="323"/>
      <c r="Q25" s="323"/>
      <c r="R25" s="323"/>
      <c r="S25" s="9"/>
      <c r="T25" s="9"/>
      <c r="U25" s="9"/>
      <c r="V25" s="9"/>
      <c r="W25" s="9"/>
      <c r="X25" s="9"/>
    </row>
    <row r="26" spans="1:24" ht="12.75">
      <c r="A26" s="14">
        <v>24</v>
      </c>
      <c r="B26" s="56" t="s">
        <v>88</v>
      </c>
      <c r="C26" s="56" t="s">
        <v>47</v>
      </c>
      <c r="D26" s="318">
        <v>43147</v>
      </c>
      <c r="E26" s="332">
        <v>6535</v>
      </c>
      <c r="F26" s="75" t="s">
        <v>772</v>
      </c>
      <c r="G26" s="333" t="s">
        <v>773</v>
      </c>
      <c r="H26" s="55" t="s">
        <v>774</v>
      </c>
      <c r="I26" s="308">
        <v>15230.23</v>
      </c>
      <c r="J26" s="107" t="s">
        <v>102</v>
      </c>
      <c r="K26" s="53" t="s">
        <v>775</v>
      </c>
      <c r="L26" s="55" t="s">
        <v>776</v>
      </c>
      <c r="M26" s="177" t="s">
        <v>777</v>
      </c>
      <c r="N26" s="174">
        <v>42359</v>
      </c>
      <c r="O26" s="55" t="s">
        <v>784</v>
      </c>
      <c r="P26" s="174">
        <v>43024</v>
      </c>
      <c r="Q26" s="323"/>
      <c r="R26" s="323"/>
      <c r="S26" s="9"/>
      <c r="T26" s="9"/>
      <c r="U26" s="9"/>
      <c r="V26" s="9"/>
      <c r="W26" s="9"/>
      <c r="X26" s="9"/>
    </row>
    <row r="27" spans="1:24" ht="12.75">
      <c r="A27" s="14">
        <v>25</v>
      </c>
      <c r="B27" s="56" t="s">
        <v>88</v>
      </c>
      <c r="C27" s="56" t="s">
        <v>47</v>
      </c>
      <c r="D27" s="318">
        <v>43147</v>
      </c>
      <c r="E27" s="332">
        <v>865</v>
      </c>
      <c r="F27" s="75" t="s">
        <v>778</v>
      </c>
      <c r="G27" s="333" t="s">
        <v>779</v>
      </c>
      <c r="H27" s="323">
        <v>800</v>
      </c>
      <c r="I27" s="308">
        <v>13320.57</v>
      </c>
      <c r="J27" s="107" t="s">
        <v>102</v>
      </c>
      <c r="K27" s="53" t="s">
        <v>780</v>
      </c>
      <c r="L27" s="55" t="s">
        <v>781</v>
      </c>
      <c r="M27" s="177" t="s">
        <v>782</v>
      </c>
      <c r="N27" s="174">
        <v>42369</v>
      </c>
      <c r="O27" s="55" t="s">
        <v>783</v>
      </c>
      <c r="P27" s="174">
        <v>42724</v>
      </c>
      <c r="Q27" s="323"/>
      <c r="R27" s="323"/>
      <c r="S27" s="9"/>
      <c r="T27" s="9"/>
      <c r="U27" s="9"/>
      <c r="V27" s="9"/>
      <c r="W27" s="9"/>
      <c r="X27" s="9"/>
    </row>
    <row r="28" spans="1:24" ht="12.75">
      <c r="A28" s="14">
        <v>26</v>
      </c>
      <c r="B28" s="56" t="s">
        <v>88</v>
      </c>
      <c r="C28" s="56" t="s">
        <v>47</v>
      </c>
      <c r="D28" s="318">
        <v>43151</v>
      </c>
      <c r="E28" s="332">
        <v>1205</v>
      </c>
      <c r="F28" s="75" t="s">
        <v>785</v>
      </c>
      <c r="G28" s="333" t="s">
        <v>786</v>
      </c>
      <c r="H28" s="323">
        <v>1694</v>
      </c>
      <c r="I28" s="308">
        <v>19.8</v>
      </c>
      <c r="J28" s="107" t="s">
        <v>787</v>
      </c>
      <c r="K28" s="53" t="s">
        <v>788</v>
      </c>
      <c r="L28" s="55" t="s">
        <v>789</v>
      </c>
      <c r="M28" s="177" t="s">
        <v>790</v>
      </c>
      <c r="N28" s="174">
        <v>43046</v>
      </c>
      <c r="O28" s="323"/>
      <c r="P28" s="323"/>
      <c r="Q28" s="323"/>
      <c r="R28" s="323"/>
      <c r="S28" s="9"/>
      <c r="T28" s="9"/>
      <c r="U28" s="9"/>
      <c r="V28" s="9"/>
      <c r="W28" s="9"/>
      <c r="X28" s="9"/>
    </row>
    <row r="29" spans="1:24" ht="12.75">
      <c r="A29" s="14">
        <v>27</v>
      </c>
      <c r="B29" s="56" t="s">
        <v>88</v>
      </c>
      <c r="C29" s="56" t="s">
        <v>47</v>
      </c>
      <c r="D29" s="318">
        <v>43159</v>
      </c>
      <c r="E29" s="332">
        <v>1217</v>
      </c>
      <c r="F29" s="75" t="s">
        <v>517</v>
      </c>
      <c r="G29" s="333" t="s">
        <v>155</v>
      </c>
      <c r="H29" s="323">
        <v>2283</v>
      </c>
      <c r="I29" s="308">
        <v>8.09</v>
      </c>
      <c r="J29" s="107" t="s">
        <v>521</v>
      </c>
      <c r="K29" s="53" t="s">
        <v>791</v>
      </c>
      <c r="L29" s="55" t="s">
        <v>792</v>
      </c>
      <c r="M29" s="177" t="s">
        <v>793</v>
      </c>
      <c r="N29" s="174">
        <v>39444</v>
      </c>
      <c r="O29" s="55" t="s">
        <v>794</v>
      </c>
      <c r="P29" s="174">
        <v>43098</v>
      </c>
      <c r="Q29" s="323"/>
      <c r="R29" s="323"/>
      <c r="S29" s="9"/>
      <c r="T29" s="9"/>
      <c r="U29" s="9"/>
      <c r="V29" s="9"/>
      <c r="W29" s="9"/>
      <c r="X29" s="9"/>
    </row>
    <row r="30" spans="1:24" ht="12.75">
      <c r="A30" s="14">
        <v>28</v>
      </c>
      <c r="B30" s="56" t="s">
        <v>88</v>
      </c>
      <c r="C30" s="56" t="s">
        <v>47</v>
      </c>
      <c r="D30" s="318">
        <v>43159</v>
      </c>
      <c r="E30" s="332">
        <v>960</v>
      </c>
      <c r="F30" s="75" t="s">
        <v>141</v>
      </c>
      <c r="G30" s="333" t="s">
        <v>294</v>
      </c>
      <c r="H30" s="55" t="s">
        <v>795</v>
      </c>
      <c r="I30" s="308">
        <v>0</v>
      </c>
      <c r="J30" s="107" t="s">
        <v>521</v>
      </c>
      <c r="K30" s="53" t="s">
        <v>796</v>
      </c>
      <c r="L30" s="55" t="s">
        <v>797</v>
      </c>
      <c r="M30" s="177" t="s">
        <v>798</v>
      </c>
      <c r="N30" s="174">
        <v>38047</v>
      </c>
      <c r="O30" s="55" t="s">
        <v>799</v>
      </c>
      <c r="P30" s="174">
        <v>43123</v>
      </c>
      <c r="Q30" s="323"/>
      <c r="R30" s="323"/>
      <c r="S30" s="9"/>
      <c r="T30" s="9"/>
      <c r="U30" s="9"/>
      <c r="V30" s="9"/>
      <c r="W30" s="9"/>
      <c r="X30" s="9"/>
    </row>
    <row r="31" spans="1:24" ht="12.75">
      <c r="A31" s="14">
        <v>29</v>
      </c>
      <c r="B31" s="56" t="s">
        <v>88</v>
      </c>
      <c r="C31" s="56" t="s">
        <v>47</v>
      </c>
      <c r="D31" s="318">
        <v>43171</v>
      </c>
      <c r="E31" s="9">
        <v>3966</v>
      </c>
      <c r="F31" s="75" t="s">
        <v>1083</v>
      </c>
      <c r="G31" s="54" t="s">
        <v>140</v>
      </c>
      <c r="H31" s="55" t="s">
        <v>1084</v>
      </c>
      <c r="I31" s="11">
        <v>48.19</v>
      </c>
      <c r="J31" s="54" t="s">
        <v>102</v>
      </c>
      <c r="K31" s="53" t="s">
        <v>1085</v>
      </c>
      <c r="L31" s="55" t="s">
        <v>1086</v>
      </c>
      <c r="M31" s="177" t="s">
        <v>1087</v>
      </c>
      <c r="N31" s="174">
        <v>42985</v>
      </c>
      <c r="O31" s="55" t="s">
        <v>1088</v>
      </c>
      <c r="P31" s="174">
        <v>29546</v>
      </c>
      <c r="Q31" s="55" t="s">
        <v>1089</v>
      </c>
      <c r="R31" s="174">
        <v>34340</v>
      </c>
      <c r="S31" s="9"/>
      <c r="T31" s="9"/>
      <c r="U31" s="9"/>
      <c r="V31" s="9"/>
      <c r="W31" s="9"/>
      <c r="X31" s="9"/>
    </row>
    <row r="32" spans="1:24" ht="12.75">
      <c r="A32" s="14">
        <v>30</v>
      </c>
      <c r="B32" s="56" t="s">
        <v>88</v>
      </c>
      <c r="C32" s="56" t="s">
        <v>47</v>
      </c>
      <c r="D32" s="318">
        <v>43171</v>
      </c>
      <c r="E32" s="54">
        <v>1032</v>
      </c>
      <c r="F32" s="75" t="s">
        <v>954</v>
      </c>
      <c r="G32" s="54" t="s">
        <v>1090</v>
      </c>
      <c r="H32" s="323">
        <v>2856</v>
      </c>
      <c r="I32" s="11">
        <v>39.81</v>
      </c>
      <c r="J32" s="54" t="s">
        <v>102</v>
      </c>
      <c r="K32" s="53" t="s">
        <v>1091</v>
      </c>
      <c r="L32" s="55" t="s">
        <v>1092</v>
      </c>
      <c r="M32" s="177" t="s">
        <v>1093</v>
      </c>
      <c r="N32" s="174">
        <v>40417</v>
      </c>
      <c r="O32" s="55" t="s">
        <v>1094</v>
      </c>
      <c r="P32" s="174">
        <v>19879</v>
      </c>
      <c r="Q32" s="55" t="s">
        <v>105</v>
      </c>
      <c r="R32" s="174">
        <v>20176</v>
      </c>
      <c r="S32" s="9"/>
      <c r="T32" s="9"/>
      <c r="U32" s="9"/>
      <c r="V32" s="9"/>
      <c r="W32" s="9"/>
      <c r="X32" s="9"/>
    </row>
    <row r="33" spans="1:24" ht="12.75">
      <c r="A33" s="14">
        <v>31</v>
      </c>
      <c r="B33" s="56" t="s">
        <v>88</v>
      </c>
      <c r="C33" s="56" t="s">
        <v>47</v>
      </c>
      <c r="D33" s="318">
        <v>43171</v>
      </c>
      <c r="E33" s="9">
        <v>771</v>
      </c>
      <c r="F33" s="75" t="s">
        <v>725</v>
      </c>
      <c r="G33" s="54" t="s">
        <v>975</v>
      </c>
      <c r="H33" s="323">
        <v>402</v>
      </c>
      <c r="I33" s="11">
        <v>4.86</v>
      </c>
      <c r="J33" s="54" t="s">
        <v>562</v>
      </c>
      <c r="K33" s="53" t="s">
        <v>1095</v>
      </c>
      <c r="L33" s="55" t="s">
        <v>1096</v>
      </c>
      <c r="M33" s="177" t="s">
        <v>1097</v>
      </c>
      <c r="N33" s="174">
        <v>42369</v>
      </c>
      <c r="O33" s="323"/>
      <c r="P33" s="323"/>
      <c r="Q33" s="323"/>
      <c r="R33" s="323"/>
      <c r="S33" s="9"/>
      <c r="T33" s="9"/>
      <c r="U33" s="9"/>
      <c r="V33" s="9"/>
      <c r="W33" s="9"/>
      <c r="X33" s="9"/>
    </row>
    <row r="34" spans="1:24" ht="12.75">
      <c r="A34" s="14">
        <v>32</v>
      </c>
      <c r="B34" s="56" t="s">
        <v>88</v>
      </c>
      <c r="C34" s="56" t="s">
        <v>47</v>
      </c>
      <c r="D34" s="318">
        <v>43172</v>
      </c>
      <c r="E34" s="9">
        <v>6239</v>
      </c>
      <c r="F34" s="75" t="s">
        <v>946</v>
      </c>
      <c r="G34" s="54" t="s">
        <v>1098</v>
      </c>
      <c r="H34" s="55" t="s">
        <v>1099</v>
      </c>
      <c r="I34" s="11">
        <v>105206.48</v>
      </c>
      <c r="J34" s="54" t="s">
        <v>1100</v>
      </c>
      <c r="K34" s="53" t="s">
        <v>947</v>
      </c>
      <c r="L34" s="55" t="s">
        <v>1101</v>
      </c>
      <c r="M34" s="177" t="s">
        <v>1102</v>
      </c>
      <c r="N34" s="174">
        <v>42152</v>
      </c>
      <c r="O34" s="323"/>
      <c r="P34" s="323"/>
      <c r="Q34" s="323"/>
      <c r="R34" s="323"/>
      <c r="S34" s="9"/>
      <c r="T34" s="9"/>
      <c r="U34" s="9"/>
      <c r="V34" s="9"/>
      <c r="W34" s="9"/>
      <c r="X34" s="9"/>
    </row>
    <row r="35" spans="1:24" ht="12.75">
      <c r="A35" s="14">
        <v>33</v>
      </c>
      <c r="B35" s="56" t="s">
        <v>88</v>
      </c>
      <c r="C35" s="56" t="s">
        <v>47</v>
      </c>
      <c r="D35" s="138">
        <v>43172</v>
      </c>
      <c r="E35" s="9">
        <v>12</v>
      </c>
      <c r="F35" s="75" t="s">
        <v>987</v>
      </c>
      <c r="G35" s="54" t="s">
        <v>762</v>
      </c>
      <c r="H35" s="55" t="s">
        <v>1103</v>
      </c>
      <c r="I35" s="11">
        <v>0</v>
      </c>
      <c r="J35" s="54" t="s">
        <v>562</v>
      </c>
      <c r="K35" s="53" t="s">
        <v>1104</v>
      </c>
      <c r="L35" s="55" t="s">
        <v>1105</v>
      </c>
      <c r="M35" s="177" t="s">
        <v>1106</v>
      </c>
      <c r="N35" s="174">
        <v>43026</v>
      </c>
      <c r="O35" s="55" t="s">
        <v>1107</v>
      </c>
      <c r="P35" s="174">
        <v>47429</v>
      </c>
      <c r="Q35" s="55" t="s">
        <v>1108</v>
      </c>
      <c r="R35" s="174">
        <v>34080</v>
      </c>
      <c r="S35" s="9"/>
      <c r="T35" s="9"/>
      <c r="U35" s="9"/>
      <c r="V35" s="9"/>
      <c r="W35" s="9"/>
      <c r="X35" s="9"/>
    </row>
    <row r="36" spans="1:24" ht="12.75">
      <c r="A36" s="14">
        <v>34</v>
      </c>
      <c r="B36" s="56" t="s">
        <v>88</v>
      </c>
      <c r="C36" s="56" t="s">
        <v>47</v>
      </c>
      <c r="D36" s="318">
        <v>43173</v>
      </c>
      <c r="E36" s="9">
        <v>3926</v>
      </c>
      <c r="F36" s="75" t="s">
        <v>1109</v>
      </c>
      <c r="G36" s="54" t="s">
        <v>762</v>
      </c>
      <c r="H36" s="55" t="s">
        <v>1110</v>
      </c>
      <c r="I36" s="11">
        <v>0</v>
      </c>
      <c r="J36" s="54" t="s">
        <v>669</v>
      </c>
      <c r="K36" s="53" t="s">
        <v>1111</v>
      </c>
      <c r="L36" s="55" t="s">
        <v>1112</v>
      </c>
      <c r="M36" s="177" t="s">
        <v>1113</v>
      </c>
      <c r="N36" s="174">
        <v>42999</v>
      </c>
      <c r="O36" s="55" t="s">
        <v>674</v>
      </c>
      <c r="P36" s="174">
        <v>41755</v>
      </c>
      <c r="Q36" s="55" t="s">
        <v>675</v>
      </c>
      <c r="R36" s="174">
        <v>42507</v>
      </c>
      <c r="S36" s="9"/>
      <c r="T36" s="9"/>
      <c r="U36" s="9"/>
      <c r="V36" s="9"/>
      <c r="W36" s="9"/>
      <c r="X36" s="9"/>
    </row>
    <row r="37" spans="1:24" ht="12.75">
      <c r="A37" s="14">
        <v>35</v>
      </c>
      <c r="B37" s="56" t="s">
        <v>88</v>
      </c>
      <c r="C37" s="56" t="s">
        <v>47</v>
      </c>
      <c r="D37" s="318">
        <v>43173</v>
      </c>
      <c r="E37" s="9">
        <v>1327</v>
      </c>
      <c r="F37" s="75" t="s">
        <v>154</v>
      </c>
      <c r="G37" s="54" t="s">
        <v>1114</v>
      </c>
      <c r="H37" s="323">
        <v>2492</v>
      </c>
      <c r="I37" s="11">
        <v>0</v>
      </c>
      <c r="J37" s="54" t="s">
        <v>562</v>
      </c>
      <c r="K37" s="53" t="s">
        <v>1115</v>
      </c>
      <c r="L37" s="55" t="s">
        <v>1116</v>
      </c>
      <c r="M37" s="177" t="s">
        <v>1117</v>
      </c>
      <c r="N37" s="174">
        <v>42328</v>
      </c>
      <c r="O37" s="55" t="s">
        <v>1118</v>
      </c>
      <c r="P37" s="174">
        <v>42233</v>
      </c>
      <c r="Q37" s="55" t="s">
        <v>1119</v>
      </c>
      <c r="R37" s="174">
        <v>40876</v>
      </c>
      <c r="S37" s="9"/>
      <c r="T37" s="9"/>
      <c r="U37" s="9"/>
      <c r="V37" s="9"/>
      <c r="W37" s="9"/>
      <c r="X37" s="9"/>
    </row>
    <row r="38" spans="1:24" ht="12.75">
      <c r="A38" s="14">
        <v>36</v>
      </c>
      <c r="B38" s="56" t="s">
        <v>88</v>
      </c>
      <c r="C38" s="56" t="s">
        <v>47</v>
      </c>
      <c r="D38" s="318">
        <v>43175</v>
      </c>
      <c r="E38" s="9">
        <v>6139</v>
      </c>
      <c r="F38" s="75" t="s">
        <v>1120</v>
      </c>
      <c r="G38" s="54" t="s">
        <v>612</v>
      </c>
      <c r="H38" s="55" t="s">
        <v>1121</v>
      </c>
      <c r="I38" s="11">
        <v>0</v>
      </c>
      <c r="J38" s="54" t="s">
        <v>562</v>
      </c>
      <c r="K38" s="53" t="s">
        <v>1122</v>
      </c>
      <c r="L38" s="55" t="s">
        <v>1123</v>
      </c>
      <c r="M38" s="177" t="s">
        <v>1124</v>
      </c>
      <c r="N38" s="174">
        <v>43098</v>
      </c>
      <c r="O38" s="55" t="s">
        <v>1125</v>
      </c>
      <c r="P38" s="174">
        <v>39484</v>
      </c>
      <c r="Q38" s="55" t="s">
        <v>1126</v>
      </c>
      <c r="R38" s="174">
        <v>40903</v>
      </c>
      <c r="S38" s="9"/>
      <c r="T38" s="9"/>
      <c r="U38" s="9"/>
      <c r="V38" s="9"/>
      <c r="W38" s="9"/>
      <c r="X38" s="9"/>
    </row>
    <row r="39" spans="1:24" ht="12.75">
      <c r="A39" s="14">
        <v>37</v>
      </c>
      <c r="B39" s="56" t="s">
        <v>88</v>
      </c>
      <c r="C39" s="56" t="s">
        <v>47</v>
      </c>
      <c r="D39" s="318">
        <v>43175</v>
      </c>
      <c r="E39" s="9">
        <v>3926</v>
      </c>
      <c r="F39" s="75" t="s">
        <v>668</v>
      </c>
      <c r="G39" s="54" t="s">
        <v>762</v>
      </c>
      <c r="H39" s="55" t="s">
        <v>673</v>
      </c>
      <c r="I39" s="11">
        <v>0</v>
      </c>
      <c r="J39" s="54" t="s">
        <v>669</v>
      </c>
      <c r="K39" s="53" t="s">
        <v>671</v>
      </c>
      <c r="L39" s="55" t="s">
        <v>1127</v>
      </c>
      <c r="M39" s="177" t="s">
        <v>1128</v>
      </c>
      <c r="N39" s="174">
        <v>43147</v>
      </c>
      <c r="O39" s="323"/>
      <c r="P39" s="323"/>
      <c r="Q39" s="323"/>
      <c r="R39" s="323"/>
      <c r="S39" s="9"/>
      <c r="T39" s="9"/>
      <c r="U39" s="9"/>
      <c r="V39" s="9"/>
      <c r="W39" s="9"/>
      <c r="X39" s="9"/>
    </row>
    <row r="40" spans="1:24" ht="12.75">
      <c r="A40" s="14">
        <v>38</v>
      </c>
      <c r="B40" s="56" t="s">
        <v>88</v>
      </c>
      <c r="C40" s="56" t="s">
        <v>47</v>
      </c>
      <c r="D40" s="318">
        <v>43175</v>
      </c>
      <c r="E40" s="9">
        <v>164</v>
      </c>
      <c r="F40" s="75" t="s">
        <v>971</v>
      </c>
      <c r="G40" s="54" t="s">
        <v>779</v>
      </c>
      <c r="H40" s="323">
        <v>120</v>
      </c>
      <c r="I40" s="11">
        <v>0</v>
      </c>
      <c r="J40" s="54" t="s">
        <v>787</v>
      </c>
      <c r="K40" s="53" t="s">
        <v>318</v>
      </c>
      <c r="L40" s="55" t="s">
        <v>1129</v>
      </c>
      <c r="M40" s="177" t="s">
        <v>1130</v>
      </c>
      <c r="N40" s="174">
        <v>43126</v>
      </c>
      <c r="O40" s="55" t="s">
        <v>1131</v>
      </c>
      <c r="P40" s="174">
        <v>32070</v>
      </c>
      <c r="Q40" s="55" t="s">
        <v>1132</v>
      </c>
      <c r="R40" s="174">
        <v>38030</v>
      </c>
      <c r="S40" s="54" t="s">
        <v>1133</v>
      </c>
      <c r="T40" s="318">
        <v>38484</v>
      </c>
      <c r="U40" s="9"/>
      <c r="V40" s="9"/>
      <c r="W40" s="9"/>
      <c r="X40" s="9"/>
    </row>
    <row r="41" spans="1:24" ht="12.75">
      <c r="A41" s="14">
        <v>39</v>
      </c>
      <c r="B41" s="56" t="s">
        <v>88</v>
      </c>
      <c r="C41" s="56" t="s">
        <v>47</v>
      </c>
      <c r="D41" s="318">
        <v>43178</v>
      </c>
      <c r="E41" s="9">
        <v>3963</v>
      </c>
      <c r="F41" s="75" t="s">
        <v>553</v>
      </c>
      <c r="G41" s="54" t="s">
        <v>762</v>
      </c>
      <c r="H41" s="55" t="s">
        <v>565</v>
      </c>
      <c r="I41" s="11">
        <v>0</v>
      </c>
      <c r="J41" s="54" t="s">
        <v>1134</v>
      </c>
      <c r="K41" s="53" t="s">
        <v>1135</v>
      </c>
      <c r="L41" s="55" t="s">
        <v>1136</v>
      </c>
      <c r="M41" s="177" t="s">
        <v>1137</v>
      </c>
      <c r="N41" s="174">
        <v>43143</v>
      </c>
      <c r="O41" s="323"/>
      <c r="P41" s="323"/>
      <c r="Q41" s="323"/>
      <c r="R41" s="323"/>
      <c r="S41" s="9"/>
      <c r="T41" s="9"/>
      <c r="U41" s="9"/>
      <c r="V41" s="9"/>
      <c r="W41" s="9"/>
      <c r="X41" s="9"/>
    </row>
    <row r="42" spans="1:24" ht="12.75">
      <c r="A42" s="14">
        <v>40</v>
      </c>
      <c r="B42" s="56" t="s">
        <v>88</v>
      </c>
      <c r="C42" s="56" t="s">
        <v>47</v>
      </c>
      <c r="D42" s="318">
        <v>43179</v>
      </c>
      <c r="E42" s="9">
        <v>469</v>
      </c>
      <c r="F42" s="75" t="s">
        <v>126</v>
      </c>
      <c r="G42" s="54" t="s">
        <v>1138</v>
      </c>
      <c r="H42" s="323">
        <v>258</v>
      </c>
      <c r="I42" s="11">
        <v>7691.53</v>
      </c>
      <c r="J42" s="54" t="s">
        <v>102</v>
      </c>
      <c r="K42" s="53" t="s">
        <v>1139</v>
      </c>
      <c r="L42" s="55" t="s">
        <v>1140</v>
      </c>
      <c r="M42" s="177" t="s">
        <v>1141</v>
      </c>
      <c r="N42" s="174">
        <v>42369</v>
      </c>
      <c r="O42" s="55" t="s">
        <v>1142</v>
      </c>
      <c r="P42" s="174">
        <v>42909</v>
      </c>
      <c r="Q42" s="323"/>
      <c r="R42" s="323"/>
      <c r="S42" s="9"/>
      <c r="T42" s="9"/>
      <c r="U42" s="9"/>
      <c r="V42" s="9"/>
      <c r="W42" s="9"/>
      <c r="X42" s="9"/>
    </row>
    <row r="43" spans="1:24" ht="12.75">
      <c r="A43" s="14">
        <v>41</v>
      </c>
      <c r="B43" s="56" t="s">
        <v>88</v>
      </c>
      <c r="C43" s="56" t="s">
        <v>47</v>
      </c>
      <c r="D43" s="318">
        <v>43180</v>
      </c>
      <c r="E43" s="9">
        <v>27</v>
      </c>
      <c r="F43" s="75" t="s">
        <v>1143</v>
      </c>
      <c r="G43" s="54" t="s">
        <v>1144</v>
      </c>
      <c r="H43" s="55" t="s">
        <v>1145</v>
      </c>
      <c r="I43" s="11">
        <v>0</v>
      </c>
      <c r="J43" s="54" t="s">
        <v>562</v>
      </c>
      <c r="K43" s="53" t="s">
        <v>1146</v>
      </c>
      <c r="L43" s="55" t="s">
        <v>1147</v>
      </c>
      <c r="M43" s="177" t="s">
        <v>1148</v>
      </c>
      <c r="N43" s="174">
        <v>43041</v>
      </c>
      <c r="O43" s="323"/>
      <c r="P43" s="323"/>
      <c r="Q43" s="323"/>
      <c r="R43" s="323"/>
      <c r="S43" s="9"/>
      <c r="T43" s="9"/>
      <c r="U43" s="9"/>
      <c r="V43" s="9"/>
      <c r="W43" s="9"/>
      <c r="X43" s="9"/>
    </row>
    <row r="44" spans="1:24" ht="12.75">
      <c r="A44" s="14">
        <v>42</v>
      </c>
      <c r="B44" s="56" t="s">
        <v>88</v>
      </c>
      <c r="C44" s="56" t="s">
        <v>47</v>
      </c>
      <c r="D44" s="318">
        <v>43180</v>
      </c>
      <c r="E44" s="9">
        <v>66</v>
      </c>
      <c r="F44" s="75" t="s">
        <v>156</v>
      </c>
      <c r="G44" s="54" t="s">
        <v>779</v>
      </c>
      <c r="H44" s="323">
        <v>255</v>
      </c>
      <c r="I44" s="11">
        <v>157.32</v>
      </c>
      <c r="J44" s="54" t="s">
        <v>102</v>
      </c>
      <c r="K44" s="53" t="s">
        <v>893</v>
      </c>
      <c r="L44" s="55" t="s">
        <v>1149</v>
      </c>
      <c r="M44" s="177" t="s">
        <v>1150</v>
      </c>
      <c r="N44" s="174">
        <v>40080</v>
      </c>
      <c r="O44" s="55" t="s">
        <v>1151</v>
      </c>
      <c r="P44" s="174">
        <v>43174</v>
      </c>
      <c r="Q44" s="323"/>
      <c r="R44" s="323"/>
      <c r="S44" s="9"/>
      <c r="T44" s="9"/>
      <c r="U44" s="9"/>
      <c r="V44" s="9"/>
      <c r="W44" s="9"/>
      <c r="X44" s="9"/>
    </row>
    <row r="45" spans="1:24" ht="12.75">
      <c r="A45" s="14">
        <v>43</v>
      </c>
      <c r="B45" s="56" t="s">
        <v>88</v>
      </c>
      <c r="C45" s="56" t="s">
        <v>47</v>
      </c>
      <c r="D45" s="318">
        <v>43182</v>
      </c>
      <c r="E45" s="9">
        <v>6139</v>
      </c>
      <c r="F45" s="75" t="s">
        <v>1152</v>
      </c>
      <c r="G45" s="54" t="s">
        <v>612</v>
      </c>
      <c r="H45" s="55" t="s">
        <v>1153</v>
      </c>
      <c r="I45" s="11">
        <v>0</v>
      </c>
      <c r="J45" s="54" t="s">
        <v>562</v>
      </c>
      <c r="K45" s="53" t="s">
        <v>1154</v>
      </c>
      <c r="L45" s="55" t="s">
        <v>1155</v>
      </c>
      <c r="M45" s="177" t="s">
        <v>1156</v>
      </c>
      <c r="N45" s="174">
        <v>42380</v>
      </c>
      <c r="O45" s="323"/>
      <c r="P45" s="323"/>
      <c r="Q45" s="323"/>
      <c r="R45" s="323"/>
      <c r="S45" s="9"/>
      <c r="T45" s="9"/>
      <c r="U45" s="9"/>
      <c r="V45" s="9"/>
      <c r="W45" s="9"/>
      <c r="X45" s="9"/>
    </row>
    <row r="46" spans="1:24" ht="12.75">
      <c r="A46" s="14">
        <v>44</v>
      </c>
      <c r="B46" s="56" t="s">
        <v>88</v>
      </c>
      <c r="C46" s="56" t="s">
        <v>47</v>
      </c>
      <c r="D46" s="318">
        <v>43182</v>
      </c>
      <c r="E46" s="9">
        <v>1237</v>
      </c>
      <c r="F46" s="75" t="s">
        <v>146</v>
      </c>
      <c r="G46" s="54" t="s">
        <v>702</v>
      </c>
      <c r="H46" s="323">
        <v>2945</v>
      </c>
      <c r="I46" s="11">
        <v>37.26</v>
      </c>
      <c r="J46" s="54" t="s">
        <v>102</v>
      </c>
      <c r="K46" s="53" t="s">
        <v>1157</v>
      </c>
      <c r="L46" s="55" t="s">
        <v>1158</v>
      </c>
      <c r="M46" s="177" t="s">
        <v>1159</v>
      </c>
      <c r="N46" s="174">
        <v>41423</v>
      </c>
      <c r="O46" s="55" t="s">
        <v>1160</v>
      </c>
      <c r="P46" s="174">
        <v>41745</v>
      </c>
      <c r="Q46" s="55" t="s">
        <v>731</v>
      </c>
      <c r="R46" s="174">
        <v>42608</v>
      </c>
      <c r="S46" s="9"/>
      <c r="T46" s="9"/>
      <c r="U46" s="9"/>
      <c r="V46" s="9"/>
      <c r="W46" s="9"/>
      <c r="X46" s="9"/>
    </row>
    <row r="47" spans="1:24" ht="12.75">
      <c r="A47" s="14">
        <v>45</v>
      </c>
      <c r="B47" s="56" t="s">
        <v>88</v>
      </c>
      <c r="C47" s="56" t="s">
        <v>47</v>
      </c>
      <c r="D47" s="318">
        <v>43186</v>
      </c>
      <c r="E47" s="9">
        <v>1223</v>
      </c>
      <c r="F47" s="75" t="s">
        <v>946</v>
      </c>
      <c r="G47" s="54" t="s">
        <v>172</v>
      </c>
      <c r="H47" s="323">
        <v>2224</v>
      </c>
      <c r="I47" s="11">
        <v>49.4</v>
      </c>
      <c r="J47" s="54" t="s">
        <v>747</v>
      </c>
      <c r="K47" s="53" t="s">
        <v>1161</v>
      </c>
      <c r="L47" s="55" t="s">
        <v>1162</v>
      </c>
      <c r="M47" s="177" t="s">
        <v>1163</v>
      </c>
      <c r="N47" s="174">
        <v>42914</v>
      </c>
      <c r="O47" s="323"/>
      <c r="P47" s="323"/>
      <c r="Q47" s="323"/>
      <c r="R47" s="323"/>
      <c r="S47" s="9"/>
      <c r="T47" s="9"/>
      <c r="U47" s="9"/>
      <c r="V47" s="9"/>
      <c r="W47" s="9"/>
      <c r="X47" s="9"/>
    </row>
    <row r="48" spans="1:24" ht="12.75">
      <c r="A48" s="14">
        <v>46</v>
      </c>
      <c r="B48" s="56" t="s">
        <v>88</v>
      </c>
      <c r="C48" s="56" t="s">
        <v>48</v>
      </c>
      <c r="D48" s="318">
        <v>43186</v>
      </c>
      <c r="E48" s="9">
        <v>2366</v>
      </c>
      <c r="F48" s="75" t="s">
        <v>1164</v>
      </c>
      <c r="G48" s="54" t="s">
        <v>1165</v>
      </c>
      <c r="H48" s="323">
        <v>1456</v>
      </c>
      <c r="I48" s="11">
        <v>216.09</v>
      </c>
      <c r="J48" s="54" t="s">
        <v>1169</v>
      </c>
      <c r="K48" s="53" t="s">
        <v>1166</v>
      </c>
      <c r="L48" s="55" t="s">
        <v>1167</v>
      </c>
      <c r="M48" s="177" t="s">
        <v>604</v>
      </c>
      <c r="N48" s="174">
        <v>42768</v>
      </c>
      <c r="O48" s="55" t="s">
        <v>1168</v>
      </c>
      <c r="P48" s="174">
        <v>42502</v>
      </c>
      <c r="Q48" s="323"/>
      <c r="R48" s="323"/>
      <c r="S48" s="9"/>
      <c r="T48" s="9"/>
      <c r="U48" s="9"/>
      <c r="V48" s="9"/>
      <c r="W48" s="9"/>
      <c r="X48" s="9"/>
    </row>
    <row r="49" spans="1:24" ht="12.75">
      <c r="A49" s="14">
        <v>47</v>
      </c>
      <c r="B49" s="56" t="s">
        <v>88</v>
      </c>
      <c r="C49" s="56" t="s">
        <v>48</v>
      </c>
      <c r="D49" s="318">
        <v>43187</v>
      </c>
      <c r="E49" s="9">
        <v>5835</v>
      </c>
      <c r="F49" s="75" t="s">
        <v>609</v>
      </c>
      <c r="G49" s="54" t="s">
        <v>612</v>
      </c>
      <c r="H49" s="323">
        <v>821</v>
      </c>
      <c r="I49" s="11">
        <v>120.51</v>
      </c>
      <c r="J49" s="54" t="s">
        <v>562</v>
      </c>
      <c r="K49" s="53" t="s">
        <v>610</v>
      </c>
      <c r="L49" s="55" t="s">
        <v>1170</v>
      </c>
      <c r="M49" s="177" t="s">
        <v>1171</v>
      </c>
      <c r="N49" s="174">
        <v>42356</v>
      </c>
      <c r="O49" s="323"/>
      <c r="P49" s="323"/>
      <c r="Q49" s="323"/>
      <c r="R49" s="323"/>
      <c r="S49" s="9"/>
      <c r="T49" s="9"/>
      <c r="U49" s="9"/>
      <c r="V49" s="9"/>
      <c r="W49" s="9"/>
      <c r="X49" s="9"/>
    </row>
    <row r="50" spans="1:24" ht="12.75">
      <c r="A50" s="14">
        <v>48</v>
      </c>
      <c r="B50" s="56" t="s">
        <v>88</v>
      </c>
      <c r="C50" s="56" t="s">
        <v>47</v>
      </c>
      <c r="D50" s="318">
        <v>43187</v>
      </c>
      <c r="E50" s="9">
        <v>52</v>
      </c>
      <c r="F50" s="75" t="s">
        <v>971</v>
      </c>
      <c r="G50" s="54" t="s">
        <v>1172</v>
      </c>
      <c r="H50" s="55" t="s">
        <v>1173</v>
      </c>
      <c r="I50" s="11">
        <v>47.2</v>
      </c>
      <c r="J50" s="54" t="s">
        <v>102</v>
      </c>
      <c r="K50" s="53" t="s">
        <v>1174</v>
      </c>
      <c r="L50" s="55" t="s">
        <v>1175</v>
      </c>
      <c r="M50" s="177" t="s">
        <v>1176</v>
      </c>
      <c r="N50" s="174">
        <v>34444</v>
      </c>
      <c r="O50" s="55" t="s">
        <v>1177</v>
      </c>
      <c r="P50" s="323">
        <v>1959</v>
      </c>
      <c r="Q50" s="55" t="s">
        <v>105</v>
      </c>
      <c r="R50" s="174">
        <v>22645</v>
      </c>
      <c r="S50" s="9"/>
      <c r="T50" s="9"/>
      <c r="U50" s="9"/>
      <c r="V50" s="9"/>
      <c r="W50" s="9"/>
      <c r="X50" s="9"/>
    </row>
    <row r="51" spans="1:24" ht="12.75">
      <c r="A51" s="14">
        <v>49</v>
      </c>
      <c r="B51" s="56" t="s">
        <v>88</v>
      </c>
      <c r="C51" s="56" t="s">
        <v>47</v>
      </c>
      <c r="D51" s="318">
        <v>43193</v>
      </c>
      <c r="E51" s="9">
        <v>2756</v>
      </c>
      <c r="F51" s="75" t="s">
        <v>876</v>
      </c>
      <c r="G51" s="54" t="s">
        <v>828</v>
      </c>
      <c r="H51" s="323">
        <v>4715</v>
      </c>
      <c r="I51" s="11">
        <v>9478.65</v>
      </c>
      <c r="J51" s="54" t="s">
        <v>1220</v>
      </c>
      <c r="K51" s="53" t="s">
        <v>878</v>
      </c>
      <c r="L51" s="55" t="s">
        <v>1221</v>
      </c>
      <c r="M51" s="177" t="s">
        <v>882</v>
      </c>
      <c r="N51" s="174">
        <v>42366</v>
      </c>
      <c r="O51" s="55" t="s">
        <v>883</v>
      </c>
      <c r="P51" s="174">
        <v>43098</v>
      </c>
      <c r="Q51" s="55" t="s">
        <v>1222</v>
      </c>
      <c r="R51" s="174">
        <v>43172</v>
      </c>
      <c r="S51" s="9"/>
      <c r="T51" s="9"/>
      <c r="U51" s="9"/>
      <c r="V51" s="9"/>
      <c r="W51" s="9"/>
      <c r="X51" s="9"/>
    </row>
    <row r="52" spans="1:24" ht="12.75">
      <c r="A52" s="14">
        <v>50</v>
      </c>
      <c r="B52" s="56" t="s">
        <v>88</v>
      </c>
      <c r="C52" s="56" t="s">
        <v>47</v>
      </c>
      <c r="D52" s="318">
        <v>43195</v>
      </c>
      <c r="E52" s="9">
        <v>1451</v>
      </c>
      <c r="F52" s="75" t="s">
        <v>1223</v>
      </c>
      <c r="G52" s="54" t="s">
        <v>1224</v>
      </c>
      <c r="H52" s="323">
        <v>1215</v>
      </c>
      <c r="I52" s="11">
        <v>96.68</v>
      </c>
      <c r="J52" s="54" t="s">
        <v>102</v>
      </c>
      <c r="K52" s="53" t="s">
        <v>1225</v>
      </c>
      <c r="L52" s="55" t="s">
        <v>1226</v>
      </c>
      <c r="M52" s="177" t="s">
        <v>1227</v>
      </c>
      <c r="N52" s="174">
        <v>42509</v>
      </c>
      <c r="O52" s="55" t="s">
        <v>1228</v>
      </c>
      <c r="P52" s="174">
        <v>41768</v>
      </c>
      <c r="Q52" s="55" t="s">
        <v>365</v>
      </c>
      <c r="R52" s="174">
        <v>41857</v>
      </c>
      <c r="S52" s="9"/>
      <c r="T52" s="9"/>
      <c r="U52" s="9"/>
      <c r="V52" s="9"/>
      <c r="W52" s="9"/>
      <c r="X52" s="9"/>
    </row>
    <row r="53" spans="1:24" ht="12.75">
      <c r="A53" s="14">
        <v>51</v>
      </c>
      <c r="B53" s="56" t="s">
        <v>88</v>
      </c>
      <c r="C53" s="56" t="s">
        <v>47</v>
      </c>
      <c r="D53" s="318">
        <v>43196</v>
      </c>
      <c r="E53" s="9">
        <v>52</v>
      </c>
      <c r="F53" s="75" t="s">
        <v>203</v>
      </c>
      <c r="G53" s="54" t="s">
        <v>923</v>
      </c>
      <c r="H53" s="55" t="s">
        <v>924</v>
      </c>
      <c r="I53" s="11">
        <v>0</v>
      </c>
      <c r="J53" s="54" t="s">
        <v>562</v>
      </c>
      <c r="K53" s="53" t="s">
        <v>1229</v>
      </c>
      <c r="L53" s="55" t="s">
        <v>1230</v>
      </c>
      <c r="M53" s="177" t="s">
        <v>1231</v>
      </c>
      <c r="N53" s="174">
        <v>43179</v>
      </c>
      <c r="O53" s="55" t="s">
        <v>1233</v>
      </c>
      <c r="P53" s="55" t="s">
        <v>1234</v>
      </c>
      <c r="Q53" s="55" t="s">
        <v>1232</v>
      </c>
      <c r="R53" s="323"/>
      <c r="S53" s="9"/>
      <c r="T53" s="9"/>
      <c r="U53" s="9"/>
      <c r="V53" s="9"/>
      <c r="W53" s="9"/>
      <c r="X53" s="9"/>
    </row>
    <row r="54" spans="1:24" ht="12.75">
      <c r="A54" s="14">
        <v>52</v>
      </c>
      <c r="B54" s="56" t="s">
        <v>88</v>
      </c>
      <c r="C54" s="56" t="s">
        <v>47</v>
      </c>
      <c r="D54" s="318">
        <v>43199</v>
      </c>
      <c r="E54" s="9">
        <v>40</v>
      </c>
      <c r="F54" s="75" t="s">
        <v>1235</v>
      </c>
      <c r="G54" s="54" t="s">
        <v>853</v>
      </c>
      <c r="H54" s="323">
        <v>144</v>
      </c>
      <c r="I54" s="11">
        <v>0</v>
      </c>
      <c r="J54" s="54" t="s">
        <v>1236</v>
      </c>
      <c r="K54" s="53" t="s">
        <v>851</v>
      </c>
      <c r="L54" s="55" t="s">
        <v>1237</v>
      </c>
      <c r="M54" s="177" t="s">
        <v>1238</v>
      </c>
      <c r="N54" s="174">
        <v>43167</v>
      </c>
      <c r="O54" s="55" t="s">
        <v>854</v>
      </c>
      <c r="P54" s="174">
        <v>40973</v>
      </c>
      <c r="Q54" s="55" t="s">
        <v>855</v>
      </c>
      <c r="R54" s="174">
        <v>41884</v>
      </c>
      <c r="S54" s="54" t="s">
        <v>570</v>
      </c>
      <c r="T54" s="318">
        <v>42046</v>
      </c>
      <c r="U54" s="9"/>
      <c r="V54" s="9"/>
      <c r="W54" s="9"/>
      <c r="X54" s="9"/>
    </row>
    <row r="55" spans="1:24" ht="12.75">
      <c r="A55" s="14">
        <v>53</v>
      </c>
      <c r="B55" s="56" t="s">
        <v>88</v>
      </c>
      <c r="C55" s="56" t="s">
        <v>47</v>
      </c>
      <c r="D55" s="318">
        <v>43207</v>
      </c>
      <c r="E55" s="9">
        <v>6420</v>
      </c>
      <c r="F55" s="75" t="s">
        <v>1239</v>
      </c>
      <c r="G55" s="54" t="s">
        <v>1240</v>
      </c>
      <c r="H55" s="323">
        <v>2136</v>
      </c>
      <c r="I55" s="11">
        <v>206.6</v>
      </c>
      <c r="J55" s="54" t="s">
        <v>1241</v>
      </c>
      <c r="K55" s="53" t="s">
        <v>1242</v>
      </c>
      <c r="L55" s="55" t="s">
        <v>1243</v>
      </c>
      <c r="M55" s="177" t="s">
        <v>1244</v>
      </c>
      <c r="N55" s="174">
        <v>38882</v>
      </c>
      <c r="O55" s="55" t="s">
        <v>1245</v>
      </c>
      <c r="P55" s="174">
        <v>42670</v>
      </c>
      <c r="Q55" s="55" t="s">
        <v>1246</v>
      </c>
      <c r="R55" s="55" t="s">
        <v>103</v>
      </c>
      <c r="S55" s="318">
        <v>18137</v>
      </c>
      <c r="T55" s="54" t="s">
        <v>1247</v>
      </c>
      <c r="U55" s="318">
        <v>34289</v>
      </c>
      <c r="V55" s="54" t="s">
        <v>1248</v>
      </c>
      <c r="W55" s="318">
        <v>34751</v>
      </c>
      <c r="X55" s="9"/>
    </row>
    <row r="56" spans="1:24" ht="12.75">
      <c r="A56" s="14">
        <v>54</v>
      </c>
      <c r="B56" s="56" t="s">
        <v>88</v>
      </c>
      <c r="C56" s="56" t="s">
        <v>47</v>
      </c>
      <c r="D56" s="318">
        <v>43209</v>
      </c>
      <c r="E56" s="9">
        <v>156</v>
      </c>
      <c r="F56" s="75" t="s">
        <v>206</v>
      </c>
      <c r="G56" s="54" t="s">
        <v>104</v>
      </c>
      <c r="H56" s="323">
        <v>137</v>
      </c>
      <c r="I56" s="11">
        <v>88.02</v>
      </c>
      <c r="J56" s="54" t="s">
        <v>747</v>
      </c>
      <c r="K56" s="53" t="s">
        <v>1249</v>
      </c>
      <c r="L56" s="55" t="s">
        <v>1250</v>
      </c>
      <c r="M56" s="177" t="s">
        <v>1252</v>
      </c>
      <c r="N56" s="175">
        <v>43007</v>
      </c>
      <c r="O56" s="55" t="s">
        <v>1251</v>
      </c>
      <c r="P56" s="55" t="s">
        <v>1253</v>
      </c>
      <c r="Q56" s="55" t="s">
        <v>1254</v>
      </c>
      <c r="R56" s="55" t="s">
        <v>1255</v>
      </c>
      <c r="S56" s="9"/>
      <c r="T56" s="9"/>
      <c r="U56" s="9"/>
      <c r="V56" s="9"/>
      <c r="W56" s="9"/>
      <c r="X56" s="9"/>
    </row>
    <row r="57" spans="1:24" ht="12.75">
      <c r="A57" s="14">
        <v>55</v>
      </c>
      <c r="B57" s="56" t="s">
        <v>88</v>
      </c>
      <c r="C57" s="56" t="s">
        <v>47</v>
      </c>
      <c r="D57" s="318">
        <v>43210</v>
      </c>
      <c r="E57" s="9">
        <v>4</v>
      </c>
      <c r="F57" s="75" t="s">
        <v>738</v>
      </c>
      <c r="G57" s="54" t="s">
        <v>786</v>
      </c>
      <c r="H57" s="55" t="s">
        <v>1256</v>
      </c>
      <c r="I57" s="11">
        <v>0</v>
      </c>
      <c r="J57" s="54" t="s">
        <v>562</v>
      </c>
      <c r="K57" s="53" t="s">
        <v>950</v>
      </c>
      <c r="L57" s="55" t="s">
        <v>1257</v>
      </c>
      <c r="M57" s="177" t="s">
        <v>938</v>
      </c>
      <c r="N57" s="174">
        <v>43186</v>
      </c>
      <c r="O57" s="55" t="s">
        <v>952</v>
      </c>
      <c r="P57" s="174">
        <v>41752</v>
      </c>
      <c r="Q57" s="55" t="s">
        <v>953</v>
      </c>
      <c r="R57" s="174">
        <v>42625</v>
      </c>
      <c r="S57" s="9"/>
      <c r="T57" s="9"/>
      <c r="U57" s="9"/>
      <c r="V57" s="9"/>
      <c r="W57" s="9"/>
      <c r="X57" s="9"/>
    </row>
    <row r="58" spans="1:24" ht="12.75">
      <c r="A58" s="14">
        <v>56</v>
      </c>
      <c r="B58" s="56" t="s">
        <v>88</v>
      </c>
      <c r="C58" s="56" t="s">
        <v>47</v>
      </c>
      <c r="D58" s="318">
        <v>43210</v>
      </c>
      <c r="E58" s="9">
        <v>31</v>
      </c>
      <c r="F58" s="75" t="s">
        <v>1258</v>
      </c>
      <c r="G58" s="54" t="s">
        <v>762</v>
      </c>
      <c r="H58" s="55" t="s">
        <v>870</v>
      </c>
      <c r="I58" s="11">
        <v>0</v>
      </c>
      <c r="J58" s="54" t="s">
        <v>562</v>
      </c>
      <c r="K58" s="53" t="s">
        <v>868</v>
      </c>
      <c r="L58" s="55" t="s">
        <v>1259</v>
      </c>
      <c r="M58" s="177" t="s">
        <v>1260</v>
      </c>
      <c r="N58" s="174">
        <v>43171</v>
      </c>
      <c r="O58" s="55" t="s">
        <v>871</v>
      </c>
      <c r="P58" s="174">
        <v>39092</v>
      </c>
      <c r="Q58" s="55" t="s">
        <v>872</v>
      </c>
      <c r="R58" s="174">
        <v>39127</v>
      </c>
      <c r="S58" s="9"/>
      <c r="T58" s="9"/>
      <c r="U58" s="9"/>
      <c r="V58" s="9"/>
      <c r="W58" s="9"/>
      <c r="X58" s="9"/>
    </row>
    <row r="59" spans="1:24" ht="12.75">
      <c r="A59" s="14">
        <v>57</v>
      </c>
      <c r="B59" s="56" t="s">
        <v>88</v>
      </c>
      <c r="C59" s="56" t="s">
        <v>47</v>
      </c>
      <c r="D59" s="318">
        <v>43210</v>
      </c>
      <c r="E59" s="9">
        <v>5416</v>
      </c>
      <c r="F59" s="75" t="s">
        <v>1261</v>
      </c>
      <c r="G59" s="54" t="s">
        <v>112</v>
      </c>
      <c r="H59" s="323">
        <v>1616</v>
      </c>
      <c r="I59" s="11">
        <v>297.64</v>
      </c>
      <c r="J59" s="54" t="s">
        <v>1241</v>
      </c>
      <c r="K59" s="53" t="s">
        <v>1262</v>
      </c>
      <c r="L59" s="55" t="s">
        <v>1263</v>
      </c>
      <c r="M59" s="177" t="s">
        <v>1264</v>
      </c>
      <c r="N59" s="174">
        <v>42039</v>
      </c>
      <c r="O59" s="55" t="s">
        <v>1265</v>
      </c>
      <c r="P59" s="174">
        <v>36689</v>
      </c>
      <c r="Q59" s="323"/>
      <c r="R59" s="323"/>
      <c r="S59" s="9"/>
      <c r="T59" s="9"/>
      <c r="U59" s="9"/>
      <c r="V59" s="9"/>
      <c r="W59" s="9"/>
      <c r="X59" s="9"/>
    </row>
    <row r="60" spans="1:24" ht="12.75">
      <c r="A60" s="14">
        <v>58</v>
      </c>
      <c r="B60" s="56" t="s">
        <v>88</v>
      </c>
      <c r="C60" s="56" t="s">
        <v>47</v>
      </c>
      <c r="D60" s="318">
        <v>43215</v>
      </c>
      <c r="E60" s="9">
        <v>3927</v>
      </c>
      <c r="F60" s="75" t="s">
        <v>206</v>
      </c>
      <c r="G60" s="54" t="s">
        <v>762</v>
      </c>
      <c r="H60" s="55" t="s">
        <v>1266</v>
      </c>
      <c r="I60" s="11">
        <v>0</v>
      </c>
      <c r="J60" s="54" t="s">
        <v>528</v>
      </c>
      <c r="K60" s="53" t="s">
        <v>1267</v>
      </c>
      <c r="L60" s="55" t="s">
        <v>1268</v>
      </c>
      <c r="M60" s="177" t="s">
        <v>1269</v>
      </c>
      <c r="N60" s="174">
        <v>42898</v>
      </c>
      <c r="O60" s="55" t="s">
        <v>674</v>
      </c>
      <c r="P60" s="174">
        <v>41816</v>
      </c>
      <c r="Q60" s="55" t="s">
        <v>675</v>
      </c>
      <c r="R60" s="174">
        <v>42507</v>
      </c>
      <c r="S60" s="9"/>
      <c r="T60" s="9"/>
      <c r="U60" s="9"/>
      <c r="V60" s="9"/>
      <c r="W60" s="9"/>
      <c r="X60" s="9"/>
    </row>
    <row r="61" spans="1:24" ht="12.75">
      <c r="A61" s="14">
        <v>59</v>
      </c>
      <c r="B61" s="56" t="s">
        <v>88</v>
      </c>
      <c r="C61" s="56" t="s">
        <v>47</v>
      </c>
      <c r="D61" s="318">
        <v>43215</v>
      </c>
      <c r="E61" s="9">
        <v>261</v>
      </c>
      <c r="F61" s="75" t="s">
        <v>620</v>
      </c>
      <c r="G61" s="54" t="s">
        <v>1054</v>
      </c>
      <c r="H61" s="323">
        <v>4761</v>
      </c>
      <c r="I61" s="11">
        <v>7261.19</v>
      </c>
      <c r="J61" s="54" t="s">
        <v>102</v>
      </c>
      <c r="K61" s="53" t="s">
        <v>622</v>
      </c>
      <c r="L61" s="55" t="s">
        <v>1270</v>
      </c>
      <c r="M61" s="177" t="s">
        <v>626</v>
      </c>
      <c r="N61" s="174">
        <v>42573</v>
      </c>
      <c r="O61" s="323"/>
      <c r="P61" s="323"/>
      <c r="Q61" s="323"/>
      <c r="R61" s="323"/>
      <c r="S61" s="9"/>
      <c r="T61" s="9"/>
      <c r="U61" s="9"/>
      <c r="V61" s="9"/>
      <c r="W61" s="9"/>
      <c r="X61" s="9"/>
    </row>
    <row r="62" spans="1:24" ht="12.75">
      <c r="A62" s="14">
        <v>60</v>
      </c>
      <c r="B62" s="56" t="s">
        <v>88</v>
      </c>
      <c r="C62" s="56" t="s">
        <v>47</v>
      </c>
      <c r="D62" s="318">
        <v>43215</v>
      </c>
      <c r="E62" s="9">
        <v>17</v>
      </c>
      <c r="F62" s="75" t="s">
        <v>209</v>
      </c>
      <c r="G62" s="54" t="s">
        <v>155</v>
      </c>
      <c r="H62" s="55" t="s">
        <v>1271</v>
      </c>
      <c r="I62" s="11">
        <v>0</v>
      </c>
      <c r="J62" s="54" t="s">
        <v>562</v>
      </c>
      <c r="K62" s="53" t="s">
        <v>1272</v>
      </c>
      <c r="L62" s="55" t="s">
        <v>1273</v>
      </c>
      <c r="M62" s="177" t="s">
        <v>1274</v>
      </c>
      <c r="N62" s="174">
        <v>43196</v>
      </c>
      <c r="O62" s="55" t="s">
        <v>1275</v>
      </c>
      <c r="P62" s="174">
        <v>42528</v>
      </c>
      <c r="Q62" s="55" t="s">
        <v>1276</v>
      </c>
      <c r="R62" s="174">
        <v>42704</v>
      </c>
      <c r="S62" s="54" t="s">
        <v>1277</v>
      </c>
      <c r="T62" s="318">
        <v>42817</v>
      </c>
      <c r="U62" s="9"/>
      <c r="V62" s="9"/>
      <c r="W62" s="9"/>
      <c r="X62" s="9"/>
    </row>
    <row r="63" spans="1:24" ht="12.75">
      <c r="A63" s="14">
        <v>61</v>
      </c>
      <c r="B63" s="56" t="s">
        <v>88</v>
      </c>
      <c r="C63" s="56" t="s">
        <v>47</v>
      </c>
      <c r="D63" s="318">
        <v>43217</v>
      </c>
      <c r="E63" s="9">
        <v>1456</v>
      </c>
      <c r="F63" s="75" t="s">
        <v>1278</v>
      </c>
      <c r="G63" s="54" t="s">
        <v>557</v>
      </c>
      <c r="H63" s="323">
        <v>1050</v>
      </c>
      <c r="I63" s="11">
        <v>51.68</v>
      </c>
      <c r="J63" s="54" t="s">
        <v>102</v>
      </c>
      <c r="K63" s="53" t="s">
        <v>1279</v>
      </c>
      <c r="L63" s="55" t="s">
        <v>1280</v>
      </c>
      <c r="M63" s="177" t="s">
        <v>1281</v>
      </c>
      <c r="N63" s="174">
        <v>42954</v>
      </c>
      <c r="O63" s="55" t="s">
        <v>1282</v>
      </c>
      <c r="P63" s="174">
        <v>22171</v>
      </c>
      <c r="Q63" s="55" t="s">
        <v>105</v>
      </c>
      <c r="R63" s="174">
        <v>22173</v>
      </c>
      <c r="S63" s="9"/>
      <c r="T63" s="9"/>
      <c r="U63" s="9"/>
      <c r="V63" s="9"/>
      <c r="W63" s="9"/>
      <c r="X63" s="9"/>
    </row>
    <row r="64" spans="1:24" ht="12.75">
      <c r="A64" s="14">
        <v>62</v>
      </c>
      <c r="B64" s="56" t="s">
        <v>88</v>
      </c>
      <c r="C64" s="56" t="s">
        <v>47</v>
      </c>
      <c r="D64" s="318">
        <v>43217</v>
      </c>
      <c r="E64" s="9">
        <v>51</v>
      </c>
      <c r="F64" s="75" t="s">
        <v>213</v>
      </c>
      <c r="G64" s="54" t="s">
        <v>1283</v>
      </c>
      <c r="H64" s="323">
        <v>3779</v>
      </c>
      <c r="I64" s="11">
        <v>5.69</v>
      </c>
      <c r="J64" s="54" t="s">
        <v>102</v>
      </c>
      <c r="K64" s="53" t="s">
        <v>1284</v>
      </c>
      <c r="L64" s="55" t="s">
        <v>1285</v>
      </c>
      <c r="M64" s="177" t="s">
        <v>1286</v>
      </c>
      <c r="N64" s="174">
        <v>42236</v>
      </c>
      <c r="O64" s="55" t="s">
        <v>1287</v>
      </c>
      <c r="P64" s="174">
        <v>17359</v>
      </c>
      <c r="Q64" s="55" t="s">
        <v>105</v>
      </c>
      <c r="R64" s="174">
        <v>18260</v>
      </c>
      <c r="S64" s="54" t="s">
        <v>1288</v>
      </c>
      <c r="T64" s="138">
        <v>32141</v>
      </c>
      <c r="U64" s="54" t="s">
        <v>1289</v>
      </c>
      <c r="V64" s="318">
        <v>35501</v>
      </c>
      <c r="W64" s="54" t="s">
        <v>1290</v>
      </c>
      <c r="X64" s="318">
        <v>35576</v>
      </c>
    </row>
    <row r="65" spans="1:24" ht="12.75">
      <c r="A65" s="14">
        <v>63</v>
      </c>
      <c r="B65" s="56" t="s">
        <v>88</v>
      </c>
      <c r="C65" s="56" t="s">
        <v>47</v>
      </c>
      <c r="D65" s="318">
        <v>43223</v>
      </c>
      <c r="E65" s="9">
        <v>1235</v>
      </c>
      <c r="F65" s="75" t="s">
        <v>1644</v>
      </c>
      <c r="G65" s="54" t="s">
        <v>1114</v>
      </c>
      <c r="H65" s="323">
        <v>3030</v>
      </c>
      <c r="I65" s="11">
        <v>7317.88</v>
      </c>
      <c r="J65" s="54" t="s">
        <v>102</v>
      </c>
      <c r="K65" s="53" t="s">
        <v>114</v>
      </c>
      <c r="L65" s="55" t="s">
        <v>1645</v>
      </c>
      <c r="M65" s="177" t="s">
        <v>1646</v>
      </c>
      <c r="N65" s="174">
        <v>42592</v>
      </c>
      <c r="O65" s="55" t="s">
        <v>1647</v>
      </c>
      <c r="P65" s="174">
        <v>43126</v>
      </c>
      <c r="Q65" s="323"/>
      <c r="R65" s="323"/>
      <c r="S65" s="9"/>
      <c r="T65" s="9"/>
      <c r="U65" s="9"/>
      <c r="V65" s="9"/>
      <c r="W65" s="9"/>
      <c r="X65" s="9"/>
    </row>
    <row r="66" spans="1:24" ht="12.75">
      <c r="A66" s="14">
        <v>64</v>
      </c>
      <c r="B66" s="56" t="s">
        <v>88</v>
      </c>
      <c r="C66" s="56" t="s">
        <v>47</v>
      </c>
      <c r="D66" s="318">
        <v>43224</v>
      </c>
      <c r="E66" s="9">
        <v>1407</v>
      </c>
      <c r="F66" s="75" t="s">
        <v>135</v>
      </c>
      <c r="G66" s="54" t="s">
        <v>1648</v>
      </c>
      <c r="H66" s="323">
        <v>486</v>
      </c>
      <c r="I66" s="11">
        <v>139.94</v>
      </c>
      <c r="J66" s="54" t="s">
        <v>102</v>
      </c>
      <c r="K66" s="53" t="s">
        <v>1649</v>
      </c>
      <c r="L66" s="55" t="s">
        <v>1650</v>
      </c>
      <c r="M66" s="177" t="s">
        <v>1651</v>
      </c>
      <c r="N66" s="174">
        <v>42431</v>
      </c>
      <c r="O66" s="323"/>
      <c r="P66" s="323"/>
      <c r="Q66" s="323"/>
      <c r="R66" s="323"/>
      <c r="S66" s="9"/>
      <c r="T66" s="9"/>
      <c r="U66" s="9"/>
      <c r="V66" s="9"/>
      <c r="W66" s="9"/>
      <c r="X66" s="9"/>
    </row>
    <row r="67" spans="1:24" ht="12.75">
      <c r="A67" s="14">
        <v>65</v>
      </c>
      <c r="B67" s="56" t="s">
        <v>88</v>
      </c>
      <c r="C67" s="56" t="s">
        <v>47</v>
      </c>
      <c r="D67" s="318">
        <v>43227</v>
      </c>
      <c r="E67" s="9">
        <v>1849</v>
      </c>
      <c r="F67" s="75" t="s">
        <v>154</v>
      </c>
      <c r="G67" s="54" t="s">
        <v>1030</v>
      </c>
      <c r="H67" s="323">
        <v>1648</v>
      </c>
      <c r="I67" s="11">
        <v>39.76</v>
      </c>
      <c r="J67" s="54" t="s">
        <v>102</v>
      </c>
      <c r="K67" s="53" t="s">
        <v>252</v>
      </c>
      <c r="L67" s="55" t="s">
        <v>1652</v>
      </c>
      <c r="M67" s="177" t="s">
        <v>1653</v>
      </c>
      <c r="N67" s="174">
        <v>43104</v>
      </c>
      <c r="O67" s="55" t="s">
        <v>254</v>
      </c>
      <c r="P67" s="174">
        <v>18272</v>
      </c>
      <c r="Q67" s="55" t="s">
        <v>105</v>
      </c>
      <c r="R67" s="174">
        <v>18836</v>
      </c>
      <c r="S67" s="9"/>
      <c r="T67" s="9"/>
      <c r="U67" s="9"/>
      <c r="V67" s="9"/>
      <c r="W67" s="9"/>
      <c r="X67" s="9"/>
    </row>
    <row r="68" spans="1:24" ht="12.75">
      <c r="A68" s="14">
        <v>66</v>
      </c>
      <c r="B68" s="56" t="s">
        <v>88</v>
      </c>
      <c r="C68" s="56" t="s">
        <v>47</v>
      </c>
      <c r="D68" s="318">
        <v>43231</v>
      </c>
      <c r="E68" s="9">
        <v>1552</v>
      </c>
      <c r="F68" s="75" t="s">
        <v>1654</v>
      </c>
      <c r="G68" s="54" t="s">
        <v>1655</v>
      </c>
      <c r="H68" s="55" t="s">
        <v>1656</v>
      </c>
      <c r="I68" s="11">
        <v>0</v>
      </c>
      <c r="J68" s="54" t="s">
        <v>562</v>
      </c>
      <c r="K68" s="53" t="s">
        <v>1657</v>
      </c>
      <c r="L68" s="55" t="s">
        <v>1658</v>
      </c>
      <c r="M68" s="177" t="s">
        <v>1659</v>
      </c>
      <c r="N68" s="174">
        <v>43021</v>
      </c>
      <c r="O68" s="120" t="s">
        <v>1660</v>
      </c>
      <c r="P68" s="357">
        <v>19128</v>
      </c>
      <c r="Q68" s="120" t="s">
        <v>105</v>
      </c>
      <c r="R68" s="357">
        <v>19431</v>
      </c>
      <c r="S68" s="54" t="s">
        <v>1661</v>
      </c>
      <c r="T68" s="318">
        <v>40452</v>
      </c>
      <c r="U68" s="54" t="s">
        <v>446</v>
      </c>
      <c r="V68" s="318">
        <v>40511</v>
      </c>
      <c r="W68" s="9"/>
      <c r="X68" s="9"/>
    </row>
    <row r="69" spans="1:24" ht="12.75">
      <c r="A69" s="14">
        <v>67</v>
      </c>
      <c r="B69" s="56" t="s">
        <v>88</v>
      </c>
      <c r="C69" s="56" t="s">
        <v>47</v>
      </c>
      <c r="D69" s="318">
        <v>43231</v>
      </c>
      <c r="E69" s="9">
        <v>758</v>
      </c>
      <c r="F69" s="75" t="s">
        <v>1324</v>
      </c>
      <c r="G69" s="54" t="s">
        <v>557</v>
      </c>
      <c r="H69" s="323">
        <v>539</v>
      </c>
      <c r="I69" s="11">
        <v>56.53</v>
      </c>
      <c r="J69" s="54" t="s">
        <v>102</v>
      </c>
      <c r="K69" s="53" t="s">
        <v>1662</v>
      </c>
      <c r="L69" s="55" t="s">
        <v>1663</v>
      </c>
      <c r="M69" s="177" t="s">
        <v>1664</v>
      </c>
      <c r="N69" s="174">
        <v>42122</v>
      </c>
      <c r="O69" s="55" t="s">
        <v>1665</v>
      </c>
      <c r="P69" s="174">
        <v>19966</v>
      </c>
      <c r="Q69" s="55" t="s">
        <v>105</v>
      </c>
      <c r="R69" s="174">
        <v>20412</v>
      </c>
      <c r="S69" s="9"/>
      <c r="T69" s="9"/>
      <c r="U69" s="9"/>
      <c r="V69" s="9"/>
      <c r="W69" s="9"/>
      <c r="X69" s="9"/>
    </row>
    <row r="70" spans="1:24" ht="12.75">
      <c r="A70" s="14">
        <v>68</v>
      </c>
      <c r="B70" s="56" t="s">
        <v>88</v>
      </c>
      <c r="C70" s="56" t="s">
        <v>47</v>
      </c>
      <c r="D70" s="318">
        <v>43235</v>
      </c>
      <c r="E70" s="9">
        <v>1224</v>
      </c>
      <c r="F70" s="75" t="s">
        <v>1666</v>
      </c>
      <c r="G70" s="54" t="s">
        <v>593</v>
      </c>
      <c r="H70" s="323">
        <v>2150</v>
      </c>
      <c r="I70" s="11">
        <v>10384.78</v>
      </c>
      <c r="J70" s="54" t="s">
        <v>102</v>
      </c>
      <c r="K70" s="53" t="s">
        <v>1667</v>
      </c>
      <c r="L70" s="55" t="s">
        <v>1668</v>
      </c>
      <c r="M70" s="177" t="s">
        <v>1669</v>
      </c>
      <c r="N70" s="174">
        <v>42228</v>
      </c>
      <c r="O70" s="55" t="s">
        <v>1670</v>
      </c>
      <c r="P70" s="174">
        <v>42993</v>
      </c>
      <c r="Q70" s="323"/>
      <c r="R70" s="323"/>
      <c r="S70" s="9"/>
      <c r="T70" s="9"/>
      <c r="U70" s="9"/>
      <c r="V70" s="9"/>
      <c r="W70" s="9"/>
      <c r="X70" s="9"/>
    </row>
    <row r="71" spans="1:24" ht="12.75">
      <c r="A71" s="14">
        <v>69</v>
      </c>
      <c r="B71" s="56" t="s">
        <v>88</v>
      </c>
      <c r="C71" s="56" t="s">
        <v>47</v>
      </c>
      <c r="D71" s="318">
        <v>43236</v>
      </c>
      <c r="E71" s="9">
        <v>765</v>
      </c>
      <c r="F71" s="75" t="s">
        <v>1671</v>
      </c>
      <c r="G71" s="54" t="s">
        <v>1672</v>
      </c>
      <c r="H71" s="323">
        <v>595</v>
      </c>
      <c r="I71" s="11">
        <v>5474.08</v>
      </c>
      <c r="J71" s="54" t="s">
        <v>102</v>
      </c>
      <c r="K71" s="53" t="s">
        <v>1673</v>
      </c>
      <c r="L71" s="55" t="s">
        <v>1674</v>
      </c>
      <c r="M71" s="177" t="s">
        <v>1675</v>
      </c>
      <c r="N71" s="174">
        <v>42660</v>
      </c>
      <c r="O71" s="323"/>
      <c r="P71" s="323"/>
      <c r="Q71" s="323"/>
      <c r="R71" s="323"/>
      <c r="S71" s="9"/>
      <c r="T71" s="9"/>
      <c r="U71" s="9"/>
      <c r="V71" s="9"/>
      <c r="W71" s="9"/>
      <c r="X71" s="9"/>
    </row>
    <row r="72" spans="1:24" ht="12.75">
      <c r="A72" s="14">
        <v>70</v>
      </c>
      <c r="B72" s="56" t="s">
        <v>88</v>
      </c>
      <c r="C72" s="56" t="s">
        <v>47</v>
      </c>
      <c r="D72" s="318">
        <v>43236</v>
      </c>
      <c r="E72" s="9">
        <v>6135</v>
      </c>
      <c r="F72" s="75" t="s">
        <v>1676</v>
      </c>
      <c r="G72" s="54" t="s">
        <v>574</v>
      </c>
      <c r="H72" s="323">
        <v>1180</v>
      </c>
      <c r="I72" s="11">
        <v>145.8</v>
      </c>
      <c r="J72" s="54" t="s">
        <v>528</v>
      </c>
      <c r="K72" s="53" t="s">
        <v>1677</v>
      </c>
      <c r="L72" s="55" t="s">
        <v>1678</v>
      </c>
      <c r="M72" s="177" t="s">
        <v>1679</v>
      </c>
      <c r="N72" s="174">
        <v>41823</v>
      </c>
      <c r="O72" s="55" t="s">
        <v>1680</v>
      </c>
      <c r="P72" s="174">
        <v>41620</v>
      </c>
      <c r="Q72" s="323"/>
      <c r="R72" s="323"/>
      <c r="S72" s="9"/>
      <c r="T72" s="9"/>
      <c r="U72" s="9"/>
      <c r="V72" s="9"/>
      <c r="W72" s="9"/>
      <c r="X72" s="9"/>
    </row>
    <row r="73" spans="1:24" ht="12.75">
      <c r="A73" s="14">
        <v>71</v>
      </c>
      <c r="B73" s="56" t="s">
        <v>88</v>
      </c>
      <c r="C73" s="56" t="s">
        <v>47</v>
      </c>
      <c r="D73" s="318">
        <v>43242</v>
      </c>
      <c r="E73" s="9">
        <v>5749</v>
      </c>
      <c r="F73" s="75" t="s">
        <v>1681</v>
      </c>
      <c r="G73" s="54" t="s">
        <v>212</v>
      </c>
      <c r="H73" s="323">
        <v>718</v>
      </c>
      <c r="I73" s="11">
        <v>252.59</v>
      </c>
      <c r="J73" s="54" t="s">
        <v>102</v>
      </c>
      <c r="K73" s="53" t="s">
        <v>1682</v>
      </c>
      <c r="L73" s="55" t="s">
        <v>1683</v>
      </c>
      <c r="M73" s="177" t="s">
        <v>1684</v>
      </c>
      <c r="N73" s="174">
        <v>42779</v>
      </c>
      <c r="O73" s="55" t="s">
        <v>1685</v>
      </c>
      <c r="P73" s="174">
        <v>18511</v>
      </c>
      <c r="Q73" s="323"/>
      <c r="R73" s="323"/>
      <c r="S73" s="9"/>
      <c r="T73" s="9"/>
      <c r="U73" s="9"/>
      <c r="V73" s="9"/>
      <c r="W73" s="9"/>
      <c r="X73" s="9"/>
    </row>
    <row r="74" spans="1:24" ht="12.75">
      <c r="A74" s="14">
        <v>72</v>
      </c>
      <c r="B74" s="56" t="s">
        <v>88</v>
      </c>
      <c r="C74" s="56" t="s">
        <v>47</v>
      </c>
      <c r="D74" s="318">
        <v>43249</v>
      </c>
      <c r="E74" s="9">
        <v>5658</v>
      </c>
      <c r="F74" s="75" t="s">
        <v>357</v>
      </c>
      <c r="G74" s="54" t="s">
        <v>1686</v>
      </c>
      <c r="H74" s="323">
        <v>566</v>
      </c>
      <c r="I74" s="11">
        <v>60.41</v>
      </c>
      <c r="J74" s="54" t="s">
        <v>102</v>
      </c>
      <c r="K74" s="53" t="s">
        <v>1687</v>
      </c>
      <c r="L74" s="55" t="s">
        <v>1688</v>
      </c>
      <c r="M74" s="177" t="s">
        <v>1661</v>
      </c>
      <c r="N74" s="55" t="s">
        <v>1689</v>
      </c>
      <c r="O74" s="55" t="s">
        <v>1690</v>
      </c>
      <c r="P74" s="174">
        <v>20577</v>
      </c>
      <c r="Q74" s="55" t="s">
        <v>105</v>
      </c>
      <c r="R74" s="174">
        <v>25989</v>
      </c>
      <c r="S74" s="9"/>
      <c r="T74" s="9"/>
      <c r="U74" s="9"/>
      <c r="V74" s="9"/>
      <c r="W74" s="9"/>
      <c r="X74" s="9"/>
    </row>
    <row r="75" spans="1:24" ht="12.75">
      <c r="A75" s="14">
        <v>73</v>
      </c>
      <c r="B75" s="56" t="s">
        <v>88</v>
      </c>
      <c r="C75" s="56" t="s">
        <v>47</v>
      </c>
      <c r="D75" s="318">
        <v>43252</v>
      </c>
      <c r="E75" s="9">
        <v>811</v>
      </c>
      <c r="F75" s="75" t="s">
        <v>203</v>
      </c>
      <c r="G75" s="54" t="s">
        <v>561</v>
      </c>
      <c r="H75" s="323">
        <v>1241</v>
      </c>
      <c r="I75" s="11">
        <v>0</v>
      </c>
      <c r="J75" s="54" t="s">
        <v>1236</v>
      </c>
      <c r="K75" s="53" t="s">
        <v>1515</v>
      </c>
      <c r="L75" s="55" t="s">
        <v>1959</v>
      </c>
      <c r="M75" s="177" t="s">
        <v>1960</v>
      </c>
      <c r="N75" s="174">
        <v>43230</v>
      </c>
      <c r="O75" s="55" t="s">
        <v>512</v>
      </c>
      <c r="P75" s="174">
        <v>35618</v>
      </c>
      <c r="Q75" s="55" t="s">
        <v>1518</v>
      </c>
      <c r="R75" s="174">
        <v>35787</v>
      </c>
      <c r="S75" s="54" t="s">
        <v>1970</v>
      </c>
      <c r="T75" s="318">
        <v>36273</v>
      </c>
      <c r="U75" s="318"/>
      <c r="V75" s="9"/>
      <c r="W75" s="9"/>
      <c r="X75" s="9"/>
    </row>
    <row r="76" spans="1:24" ht="12.75">
      <c r="A76" s="14">
        <v>74</v>
      </c>
      <c r="B76" s="56" t="s">
        <v>88</v>
      </c>
      <c r="C76" s="56" t="s">
        <v>47</v>
      </c>
      <c r="D76" s="318">
        <v>43252</v>
      </c>
      <c r="E76" s="9">
        <v>5432</v>
      </c>
      <c r="F76" s="75" t="s">
        <v>1961</v>
      </c>
      <c r="G76" s="54" t="s">
        <v>112</v>
      </c>
      <c r="H76" s="323">
        <v>2870</v>
      </c>
      <c r="I76" s="11">
        <v>0</v>
      </c>
      <c r="J76" s="54" t="s">
        <v>750</v>
      </c>
      <c r="K76" s="53" t="s">
        <v>1523</v>
      </c>
      <c r="L76" s="55" t="s">
        <v>1962</v>
      </c>
      <c r="M76" s="177" t="s">
        <v>1963</v>
      </c>
      <c r="N76" s="174">
        <v>43230</v>
      </c>
      <c r="O76" s="55" t="s">
        <v>1964</v>
      </c>
      <c r="P76" s="174">
        <v>20034</v>
      </c>
      <c r="Q76" s="55" t="s">
        <v>105</v>
      </c>
      <c r="R76" s="174">
        <v>21207</v>
      </c>
      <c r="S76" s="54" t="s">
        <v>1965</v>
      </c>
      <c r="T76" s="318">
        <v>36213</v>
      </c>
      <c r="U76" s="9"/>
      <c r="V76" s="9"/>
      <c r="W76" s="9"/>
      <c r="X76" s="9"/>
    </row>
    <row r="77" spans="1:24" ht="12.75">
      <c r="A77" s="14">
        <v>75</v>
      </c>
      <c r="B77" s="56" t="s">
        <v>88</v>
      </c>
      <c r="C77" s="56" t="s">
        <v>47</v>
      </c>
      <c r="D77" s="318">
        <v>43252</v>
      </c>
      <c r="E77" s="9">
        <v>1956</v>
      </c>
      <c r="F77" s="75" t="s">
        <v>1363</v>
      </c>
      <c r="G77" s="54" t="s">
        <v>930</v>
      </c>
      <c r="H77" s="323">
        <v>4649</v>
      </c>
      <c r="I77" s="11">
        <v>82.35</v>
      </c>
      <c r="J77" s="54" t="s">
        <v>102</v>
      </c>
      <c r="K77" s="53" t="s">
        <v>1966</v>
      </c>
      <c r="L77" s="55" t="s">
        <v>1967</v>
      </c>
      <c r="M77" s="177" t="s">
        <v>1968</v>
      </c>
      <c r="N77" s="174">
        <v>42250</v>
      </c>
      <c r="O77" s="55" t="s">
        <v>1969</v>
      </c>
      <c r="P77" s="174">
        <v>24108</v>
      </c>
      <c r="Q77" s="55" t="s">
        <v>105</v>
      </c>
      <c r="R77" s="174">
        <v>24469</v>
      </c>
      <c r="S77" s="9"/>
      <c r="T77" s="9"/>
      <c r="U77" s="9"/>
      <c r="V77" s="9"/>
      <c r="W77" s="9"/>
      <c r="X77" s="9"/>
    </row>
    <row r="78" spans="1:28" ht="12.75">
      <c r="A78" s="14">
        <v>76</v>
      </c>
      <c r="B78" s="56" t="s">
        <v>88</v>
      </c>
      <c r="C78" s="56" t="s">
        <v>47</v>
      </c>
      <c r="D78" s="318">
        <v>43252</v>
      </c>
      <c r="E78" s="9">
        <v>740</v>
      </c>
      <c r="F78" s="75" t="s">
        <v>1324</v>
      </c>
      <c r="G78" s="54" t="s">
        <v>702</v>
      </c>
      <c r="H78" s="323">
        <v>3338</v>
      </c>
      <c r="I78" s="11">
        <v>0</v>
      </c>
      <c r="J78" s="54" t="s">
        <v>562</v>
      </c>
      <c r="K78" s="53" t="s">
        <v>1971</v>
      </c>
      <c r="L78" s="323"/>
      <c r="M78" s="177" t="s">
        <v>1972</v>
      </c>
      <c r="N78" s="174">
        <v>43213</v>
      </c>
      <c r="O78" s="55" t="s">
        <v>1452</v>
      </c>
      <c r="P78" s="174">
        <v>14454</v>
      </c>
      <c r="Q78" s="55" t="s">
        <v>1973</v>
      </c>
      <c r="R78" s="174">
        <v>18638</v>
      </c>
      <c r="S78" s="54" t="s">
        <v>1454</v>
      </c>
      <c r="T78" s="318">
        <v>32892</v>
      </c>
      <c r="U78" s="54" t="s">
        <v>1455</v>
      </c>
      <c r="V78" s="318">
        <v>38467</v>
      </c>
      <c r="W78" s="54" t="s">
        <v>1456</v>
      </c>
      <c r="X78" s="318">
        <v>38526</v>
      </c>
      <c r="Y78" s="102" t="s">
        <v>1457</v>
      </c>
      <c r="Z78" s="358">
        <v>42818</v>
      </c>
      <c r="AA78" s="102" t="s">
        <v>1458</v>
      </c>
      <c r="AB78" s="358">
        <v>42829</v>
      </c>
    </row>
    <row r="79" spans="1:24" ht="12.75">
      <c r="A79" s="14">
        <v>77</v>
      </c>
      <c r="B79" s="56" t="s">
        <v>88</v>
      </c>
      <c r="C79" s="56" t="s">
        <v>47</v>
      </c>
      <c r="D79" s="318">
        <v>43252</v>
      </c>
      <c r="E79" s="9">
        <v>5401</v>
      </c>
      <c r="F79" s="75" t="s">
        <v>1769</v>
      </c>
      <c r="G79" s="54" t="s">
        <v>1811</v>
      </c>
      <c r="H79" s="323">
        <v>370</v>
      </c>
      <c r="I79" s="11">
        <v>222.12</v>
      </c>
      <c r="J79" s="54" t="s">
        <v>1974</v>
      </c>
      <c r="K79" s="53" t="s">
        <v>1975</v>
      </c>
      <c r="L79" s="55" t="s">
        <v>1976</v>
      </c>
      <c r="M79" s="177" t="s">
        <v>1977</v>
      </c>
      <c r="N79" s="174">
        <v>27564</v>
      </c>
      <c r="O79" s="55" t="s">
        <v>1978</v>
      </c>
      <c r="P79" s="174">
        <v>33450</v>
      </c>
      <c r="Q79" s="323"/>
      <c r="R79" s="323"/>
      <c r="S79" s="9"/>
      <c r="T79" s="9"/>
      <c r="U79" s="9"/>
      <c r="V79" s="9"/>
      <c r="W79" s="9"/>
      <c r="X79" s="9"/>
    </row>
    <row r="80" spans="1:24" ht="12.75">
      <c r="A80" s="14">
        <v>78</v>
      </c>
      <c r="B80" s="56" t="s">
        <v>88</v>
      </c>
      <c r="C80" s="56" t="s">
        <v>47</v>
      </c>
      <c r="D80" s="318">
        <v>43264</v>
      </c>
      <c r="E80" s="9">
        <v>1561</v>
      </c>
      <c r="F80" s="75" t="s">
        <v>1979</v>
      </c>
      <c r="G80" s="54" t="s">
        <v>930</v>
      </c>
      <c r="H80" s="323">
        <v>4697</v>
      </c>
      <c r="I80" s="11">
        <v>15</v>
      </c>
      <c r="J80" s="54" t="s">
        <v>1980</v>
      </c>
      <c r="K80" s="53" t="s">
        <v>1715</v>
      </c>
      <c r="L80" s="55" t="s">
        <v>1981</v>
      </c>
      <c r="M80" s="177" t="s">
        <v>1238</v>
      </c>
      <c r="N80" s="174">
        <v>31439</v>
      </c>
      <c r="O80" s="55" t="s">
        <v>1982</v>
      </c>
      <c r="P80" s="174">
        <v>42221</v>
      </c>
      <c r="Q80" s="323"/>
      <c r="R80" s="323"/>
      <c r="S80" s="9"/>
      <c r="T80" s="9"/>
      <c r="U80" s="9"/>
      <c r="V80" s="9"/>
      <c r="W80" s="9"/>
      <c r="X80" s="9"/>
    </row>
    <row r="81" spans="1:24" ht="12.75">
      <c r="A81" s="14">
        <v>79</v>
      </c>
      <c r="B81" s="56" t="s">
        <v>88</v>
      </c>
      <c r="C81" s="56" t="s">
        <v>47</v>
      </c>
      <c r="D81" s="318">
        <v>43265</v>
      </c>
      <c r="E81" s="9">
        <v>3066</v>
      </c>
      <c r="F81" s="75" t="s">
        <v>594</v>
      </c>
      <c r="G81" s="54" t="s">
        <v>598</v>
      </c>
      <c r="H81" s="55" t="s">
        <v>599</v>
      </c>
      <c r="I81" s="11">
        <v>0</v>
      </c>
      <c r="J81" s="54" t="s">
        <v>102</v>
      </c>
      <c r="K81" s="53" t="s">
        <v>596</v>
      </c>
      <c r="L81" s="55" t="s">
        <v>1983</v>
      </c>
      <c r="M81" s="177" t="s">
        <v>1984</v>
      </c>
      <c r="N81" s="174">
        <v>43143</v>
      </c>
      <c r="O81" s="323"/>
      <c r="P81" s="323"/>
      <c r="Q81" s="323"/>
      <c r="R81" s="323"/>
      <c r="S81" s="9"/>
      <c r="T81" s="9"/>
      <c r="U81" s="9"/>
      <c r="V81" s="9"/>
      <c r="W81" s="9"/>
      <c r="X81" s="9"/>
    </row>
    <row r="82" spans="1:24" ht="12.75">
      <c r="A82" s="14">
        <v>80</v>
      </c>
      <c r="B82" s="56" t="s">
        <v>88</v>
      </c>
      <c r="C82" s="56" t="s">
        <v>47</v>
      </c>
      <c r="D82" s="318">
        <v>43269</v>
      </c>
      <c r="E82" s="9">
        <v>529</v>
      </c>
      <c r="F82" s="75" t="s">
        <v>767</v>
      </c>
      <c r="G82" s="54" t="s">
        <v>1495</v>
      </c>
      <c r="H82" s="323">
        <v>340</v>
      </c>
      <c r="I82" s="11">
        <v>48.85</v>
      </c>
      <c r="J82" s="54" t="s">
        <v>747</v>
      </c>
      <c r="K82" s="53" t="s">
        <v>1992</v>
      </c>
      <c r="L82" s="55" t="s">
        <v>1985</v>
      </c>
      <c r="M82" s="177" t="s">
        <v>1986</v>
      </c>
      <c r="N82" s="174">
        <v>43069</v>
      </c>
      <c r="O82" s="55" t="s">
        <v>1987</v>
      </c>
      <c r="P82" s="174">
        <v>27247</v>
      </c>
      <c r="Q82" s="55" t="s">
        <v>1988</v>
      </c>
      <c r="R82" s="174">
        <v>32090</v>
      </c>
      <c r="S82" s="54" t="s">
        <v>1989</v>
      </c>
      <c r="T82" s="138">
        <v>32029</v>
      </c>
      <c r="U82" s="54" t="s">
        <v>1990</v>
      </c>
      <c r="V82" s="318">
        <v>42227</v>
      </c>
      <c r="W82" s="54" t="s">
        <v>1991</v>
      </c>
      <c r="X82" s="318">
        <v>42502</v>
      </c>
    </row>
    <row r="83" spans="1:24" ht="12.75">
      <c r="A83" s="14">
        <v>81</v>
      </c>
      <c r="B83" s="56" t="s">
        <v>88</v>
      </c>
      <c r="C83" s="56" t="s">
        <v>47</v>
      </c>
      <c r="D83" s="318">
        <v>43271</v>
      </c>
      <c r="E83" s="9">
        <v>2721</v>
      </c>
      <c r="F83" s="75" t="s">
        <v>208</v>
      </c>
      <c r="G83" s="54" t="s">
        <v>1030</v>
      </c>
      <c r="H83" s="323">
        <v>2203</v>
      </c>
      <c r="I83" s="11">
        <v>6.25</v>
      </c>
      <c r="J83" s="54" t="s">
        <v>747</v>
      </c>
      <c r="K83" s="53" t="s">
        <v>1767</v>
      </c>
      <c r="L83" s="55" t="s">
        <v>1993</v>
      </c>
      <c r="M83" s="177" t="s">
        <v>1768</v>
      </c>
      <c r="N83" s="175">
        <v>42928</v>
      </c>
      <c r="O83" s="55" t="s">
        <v>1994</v>
      </c>
      <c r="P83" s="174">
        <v>21191</v>
      </c>
      <c r="Q83" s="55" t="s">
        <v>105</v>
      </c>
      <c r="R83" s="174">
        <v>21584</v>
      </c>
      <c r="S83" s="9"/>
      <c r="T83" s="9"/>
      <c r="U83" s="9"/>
      <c r="V83" s="9"/>
      <c r="W83" s="9"/>
      <c r="X83" s="9"/>
    </row>
    <row r="84" spans="1:24" ht="12.75">
      <c r="A84" s="14">
        <v>82</v>
      </c>
      <c r="B84" s="56" t="s">
        <v>88</v>
      </c>
      <c r="C84" s="56" t="s">
        <v>47</v>
      </c>
      <c r="D84" s="318">
        <v>43273</v>
      </c>
      <c r="E84" s="9">
        <v>2266</v>
      </c>
      <c r="F84" s="75" t="s">
        <v>1333</v>
      </c>
      <c r="G84" s="54" t="s">
        <v>930</v>
      </c>
      <c r="H84" s="323">
        <v>5240</v>
      </c>
      <c r="I84" s="11">
        <v>0</v>
      </c>
      <c r="J84" s="54" t="s">
        <v>1353</v>
      </c>
      <c r="K84" s="53" t="s">
        <v>928</v>
      </c>
      <c r="L84" s="55" t="s">
        <v>1995</v>
      </c>
      <c r="M84" s="177" t="s">
        <v>1996</v>
      </c>
      <c r="N84" s="174">
        <v>43179</v>
      </c>
      <c r="O84" s="55" t="s">
        <v>931</v>
      </c>
      <c r="P84" s="174">
        <v>42135</v>
      </c>
      <c r="Q84" s="323"/>
      <c r="R84" s="323"/>
      <c r="S84" s="9"/>
      <c r="T84" s="9"/>
      <c r="U84" s="9"/>
      <c r="V84" s="9"/>
      <c r="W84" s="9"/>
      <c r="X84" s="9"/>
    </row>
    <row r="85" spans="1:24" ht="12.75">
      <c r="A85" s="14">
        <v>83</v>
      </c>
      <c r="B85" s="56" t="s">
        <v>88</v>
      </c>
      <c r="C85" s="56" t="s">
        <v>47</v>
      </c>
      <c r="D85" s="318">
        <v>43276</v>
      </c>
      <c r="E85" s="9">
        <v>5268</v>
      </c>
      <c r="F85" s="75" t="s">
        <v>205</v>
      </c>
      <c r="G85" s="54" t="s">
        <v>1997</v>
      </c>
      <c r="H85" s="55" t="s">
        <v>1579</v>
      </c>
      <c r="I85" s="11">
        <v>0</v>
      </c>
      <c r="J85" s="54" t="s">
        <v>1575</v>
      </c>
      <c r="K85" s="53" t="s">
        <v>1576</v>
      </c>
      <c r="L85" s="55" t="s">
        <v>1998</v>
      </c>
      <c r="M85" s="177" t="s">
        <v>1999</v>
      </c>
      <c r="N85" s="174">
        <v>43244</v>
      </c>
      <c r="O85" s="55" t="s">
        <v>1580</v>
      </c>
      <c r="P85" s="174">
        <v>36650</v>
      </c>
      <c r="Q85" s="55" t="s">
        <v>2000</v>
      </c>
      <c r="R85" s="174">
        <v>37656</v>
      </c>
      <c r="S85" s="54" t="s">
        <v>1582</v>
      </c>
      <c r="T85" s="318">
        <v>38488</v>
      </c>
      <c r="U85" s="9"/>
      <c r="V85" s="9"/>
      <c r="W85" s="9"/>
      <c r="X85" s="9"/>
    </row>
    <row r="86" spans="1:24" ht="12.75">
      <c r="A86" s="14">
        <v>84</v>
      </c>
      <c r="B86" s="56" t="s">
        <v>88</v>
      </c>
      <c r="C86" s="56" t="s">
        <v>47</v>
      </c>
      <c r="D86" s="318">
        <v>43285</v>
      </c>
      <c r="E86" s="9">
        <v>3964</v>
      </c>
      <c r="F86" s="75" t="s">
        <v>1769</v>
      </c>
      <c r="G86" s="54" t="s">
        <v>768</v>
      </c>
      <c r="H86" s="323">
        <v>186</v>
      </c>
      <c r="I86" s="11">
        <v>80.96</v>
      </c>
      <c r="J86" s="54" t="s">
        <v>745</v>
      </c>
      <c r="K86" s="53" t="s">
        <v>2126</v>
      </c>
      <c r="L86" s="55" t="s">
        <v>2127</v>
      </c>
      <c r="M86" s="177" t="s">
        <v>2128</v>
      </c>
      <c r="N86" s="174">
        <v>43263</v>
      </c>
      <c r="O86" s="55" t="s">
        <v>1770</v>
      </c>
      <c r="P86" s="174">
        <v>21762</v>
      </c>
      <c r="Q86" s="323"/>
      <c r="R86" s="323"/>
      <c r="S86" s="9"/>
      <c r="T86" s="9"/>
      <c r="U86" s="9"/>
      <c r="V86" s="9"/>
      <c r="W86" s="9"/>
      <c r="X86" s="9"/>
    </row>
    <row r="87" spans="1:24" ht="12.75">
      <c r="A87" s="14">
        <v>85</v>
      </c>
      <c r="B87" s="56" t="s">
        <v>88</v>
      </c>
      <c r="C87" s="56" t="s">
        <v>47</v>
      </c>
      <c r="D87" s="318">
        <v>43285</v>
      </c>
      <c r="E87" s="9">
        <v>23</v>
      </c>
      <c r="F87" s="75" t="s">
        <v>1186</v>
      </c>
      <c r="G87" s="54" t="s">
        <v>762</v>
      </c>
      <c r="H87" s="323">
        <v>2150</v>
      </c>
      <c r="I87" s="11">
        <v>21819.9</v>
      </c>
      <c r="J87" s="54" t="s">
        <v>529</v>
      </c>
      <c r="K87" s="53" t="s">
        <v>1187</v>
      </c>
      <c r="L87" s="55" t="s">
        <v>1188</v>
      </c>
      <c r="M87" s="177" t="s">
        <v>2129</v>
      </c>
      <c r="N87" s="174">
        <v>42052</v>
      </c>
      <c r="O87" s="323"/>
      <c r="P87" s="323"/>
      <c r="Q87" s="323"/>
      <c r="R87" s="323"/>
      <c r="S87" s="9"/>
      <c r="T87" s="9"/>
      <c r="U87" s="9"/>
      <c r="V87" s="9"/>
      <c r="W87" s="9"/>
      <c r="X87" s="9"/>
    </row>
    <row r="88" spans="1:40" ht="12.75">
      <c r="A88" s="14">
        <v>86</v>
      </c>
      <c r="B88" s="56" t="s">
        <v>88</v>
      </c>
      <c r="C88" s="56" t="s">
        <v>47</v>
      </c>
      <c r="D88" s="318">
        <v>43286</v>
      </c>
      <c r="E88" s="9">
        <v>5629</v>
      </c>
      <c r="F88" s="75" t="s">
        <v>1676</v>
      </c>
      <c r="G88" s="54" t="s">
        <v>1144</v>
      </c>
      <c r="H88" s="323">
        <v>4000</v>
      </c>
      <c r="I88" s="11">
        <v>872.99</v>
      </c>
      <c r="J88" s="54" t="s">
        <v>2130</v>
      </c>
      <c r="K88" s="53" t="s">
        <v>2131</v>
      </c>
      <c r="L88" s="55" t="s">
        <v>2132</v>
      </c>
      <c r="M88" s="177" t="s">
        <v>2133</v>
      </c>
      <c r="N88" s="174">
        <v>42041</v>
      </c>
      <c r="O88" s="55" t="s">
        <v>2134</v>
      </c>
      <c r="P88" s="323">
        <v>1969</v>
      </c>
      <c r="Q88" s="55" t="s">
        <v>105</v>
      </c>
      <c r="R88" s="174">
        <v>25353</v>
      </c>
      <c r="S88" s="54" t="s">
        <v>2135</v>
      </c>
      <c r="T88" s="9">
        <v>1979</v>
      </c>
      <c r="U88" s="54" t="s">
        <v>103</v>
      </c>
      <c r="V88" s="318">
        <v>29374</v>
      </c>
      <c r="W88" s="54" t="s">
        <v>2136</v>
      </c>
      <c r="X88" s="9">
        <v>1983</v>
      </c>
      <c r="Y88" s="102" t="s">
        <v>103</v>
      </c>
      <c r="Z88" s="358">
        <v>30406</v>
      </c>
      <c r="AA88" s="102" t="s">
        <v>2137</v>
      </c>
      <c r="AB88" s="1">
        <v>1986</v>
      </c>
      <c r="AC88" s="102" t="s">
        <v>2138</v>
      </c>
      <c r="AD88" s="358">
        <v>32248</v>
      </c>
      <c r="AE88" s="102" t="s">
        <v>2139</v>
      </c>
      <c r="AF88" s="358">
        <v>37404</v>
      </c>
      <c r="AG88" s="102" t="s">
        <v>2140</v>
      </c>
      <c r="AH88" s="1">
        <v>2013</v>
      </c>
      <c r="AI88" s="102" t="s">
        <v>1458</v>
      </c>
      <c r="AJ88" s="358">
        <v>41556</v>
      </c>
      <c r="AK88" s="102" t="s">
        <v>2141</v>
      </c>
      <c r="AL88" s="358">
        <v>41947</v>
      </c>
      <c r="AM88" s="102" t="s">
        <v>2142</v>
      </c>
      <c r="AN88" s="358">
        <v>41968</v>
      </c>
    </row>
    <row r="89" spans="1:24" ht="12.75">
      <c r="A89" s="14">
        <v>87</v>
      </c>
      <c r="B89" s="56" t="s">
        <v>88</v>
      </c>
      <c r="C89" s="56" t="s">
        <v>47</v>
      </c>
      <c r="D89" s="318">
        <v>43286</v>
      </c>
      <c r="E89" s="9">
        <v>53</v>
      </c>
      <c r="F89" s="75" t="s">
        <v>2143</v>
      </c>
      <c r="G89" s="54" t="s">
        <v>1172</v>
      </c>
      <c r="H89" s="323">
        <v>33</v>
      </c>
      <c r="I89" s="11">
        <v>11998.32</v>
      </c>
      <c r="J89" s="54" t="s">
        <v>102</v>
      </c>
      <c r="K89" s="53" t="s">
        <v>2144</v>
      </c>
      <c r="L89" s="55" t="s">
        <v>2145</v>
      </c>
      <c r="M89" s="177" t="s">
        <v>2146</v>
      </c>
      <c r="N89" s="174">
        <v>42311</v>
      </c>
      <c r="O89" s="55" t="s">
        <v>2147</v>
      </c>
      <c r="P89" s="174">
        <v>42555</v>
      </c>
      <c r="Q89" s="55" t="s">
        <v>2148</v>
      </c>
      <c r="R89" s="174">
        <v>43123</v>
      </c>
      <c r="S89" s="9"/>
      <c r="T89" s="9"/>
      <c r="U89" s="9"/>
      <c r="V89" s="9"/>
      <c r="W89" s="9"/>
      <c r="X89" s="9"/>
    </row>
    <row r="90" spans="1:25" ht="12.75">
      <c r="A90" s="14">
        <v>88</v>
      </c>
      <c r="B90" s="56" t="s">
        <v>88</v>
      </c>
      <c r="C90" s="56" t="s">
        <v>47</v>
      </c>
      <c r="D90" s="318">
        <v>43293</v>
      </c>
      <c r="E90" s="9">
        <v>5835</v>
      </c>
      <c r="F90" s="75" t="s">
        <v>1223</v>
      </c>
      <c r="G90" s="54" t="s">
        <v>612</v>
      </c>
      <c r="H90" s="55" t="s">
        <v>2149</v>
      </c>
      <c r="I90" s="11">
        <v>0</v>
      </c>
      <c r="J90" s="54" t="s">
        <v>562</v>
      </c>
      <c r="K90" s="53" t="s">
        <v>2150</v>
      </c>
      <c r="L90" s="55" t="s">
        <v>2151</v>
      </c>
      <c r="M90" s="177" t="s">
        <v>2152</v>
      </c>
      <c r="N90" s="174">
        <v>43089</v>
      </c>
      <c r="O90" s="55" t="s">
        <v>2153</v>
      </c>
      <c r="P90" s="174">
        <v>17146</v>
      </c>
      <c r="Q90" s="55" t="s">
        <v>105</v>
      </c>
      <c r="R90" s="174">
        <v>17600</v>
      </c>
      <c r="S90" s="54" t="s">
        <v>2154</v>
      </c>
      <c r="T90" s="318">
        <v>33441</v>
      </c>
      <c r="U90" s="54" t="s">
        <v>1988</v>
      </c>
      <c r="V90" s="54" t="s">
        <v>2155</v>
      </c>
      <c r="W90" s="54" t="s">
        <v>2156</v>
      </c>
      <c r="X90" s="54" t="s">
        <v>1492</v>
      </c>
      <c r="Y90" s="358">
        <v>35507</v>
      </c>
    </row>
    <row r="91" spans="1:24" ht="12.75">
      <c r="A91" s="14">
        <v>89</v>
      </c>
      <c r="B91" s="56" t="s">
        <v>88</v>
      </c>
      <c r="C91" s="56" t="s">
        <v>48</v>
      </c>
      <c r="D91" s="318">
        <v>43300</v>
      </c>
      <c r="E91" s="9">
        <v>3903</v>
      </c>
      <c r="F91" s="75" t="s">
        <v>785</v>
      </c>
      <c r="G91" s="54" t="s">
        <v>2157</v>
      </c>
      <c r="H91" s="323">
        <v>243</v>
      </c>
      <c r="I91" s="11">
        <v>123.69</v>
      </c>
      <c r="J91" s="54" t="s">
        <v>528</v>
      </c>
      <c r="K91" s="53" t="s">
        <v>2158</v>
      </c>
      <c r="L91" s="55" t="s">
        <v>2159</v>
      </c>
      <c r="M91" s="177" t="s">
        <v>2160</v>
      </c>
      <c r="N91" s="174">
        <v>43052</v>
      </c>
      <c r="O91" s="55" t="s">
        <v>2161</v>
      </c>
      <c r="P91" s="174">
        <v>42724</v>
      </c>
      <c r="Q91" s="323"/>
      <c r="R91" s="323"/>
      <c r="S91" s="9"/>
      <c r="T91" s="9"/>
      <c r="U91" s="9"/>
      <c r="V91" s="9"/>
      <c r="W91" s="9"/>
      <c r="X91" s="9"/>
    </row>
    <row r="92" spans="1:24" ht="12.75">
      <c r="A92" s="14">
        <v>90</v>
      </c>
      <c r="B92" s="56" t="s">
        <v>88</v>
      </c>
      <c r="C92" s="56" t="s">
        <v>47</v>
      </c>
      <c r="D92" s="318">
        <v>43300</v>
      </c>
      <c r="E92" s="9">
        <v>6139</v>
      </c>
      <c r="F92" s="75" t="s">
        <v>1120</v>
      </c>
      <c r="G92" s="54" t="s">
        <v>612</v>
      </c>
      <c r="H92" s="55" t="s">
        <v>1570</v>
      </c>
      <c r="I92" s="11">
        <v>0</v>
      </c>
      <c r="J92" s="54" t="s">
        <v>562</v>
      </c>
      <c r="K92" s="53" t="s">
        <v>2162</v>
      </c>
      <c r="L92" s="55" t="s">
        <v>2163</v>
      </c>
      <c r="M92" s="177" t="s">
        <v>2164</v>
      </c>
      <c r="N92" s="174">
        <v>43244</v>
      </c>
      <c r="O92" s="323"/>
      <c r="P92" s="323"/>
      <c r="Q92" s="323"/>
      <c r="R92" s="323"/>
      <c r="S92" s="9"/>
      <c r="T92" s="9"/>
      <c r="U92" s="9"/>
      <c r="V92" s="9"/>
      <c r="W92" s="9"/>
      <c r="X92" s="9"/>
    </row>
    <row r="93" spans="1:24" ht="12.75">
      <c r="A93" s="14">
        <v>91</v>
      </c>
      <c r="B93" s="56" t="s">
        <v>88</v>
      </c>
      <c r="C93" s="56" t="s">
        <v>47</v>
      </c>
      <c r="D93" s="318">
        <v>43300</v>
      </c>
      <c r="E93" s="9">
        <v>5</v>
      </c>
      <c r="F93" s="75" t="s">
        <v>357</v>
      </c>
      <c r="G93" s="54" t="s">
        <v>786</v>
      </c>
      <c r="H93" s="323">
        <v>1786</v>
      </c>
      <c r="I93" s="11">
        <v>0</v>
      </c>
      <c r="J93" s="54" t="s">
        <v>528</v>
      </c>
      <c r="K93" s="53" t="s">
        <v>2165</v>
      </c>
      <c r="L93" s="55" t="s">
        <v>2166</v>
      </c>
      <c r="M93" s="177" t="s">
        <v>2167</v>
      </c>
      <c r="N93" s="174">
        <v>43244</v>
      </c>
      <c r="O93" s="55" t="s">
        <v>1573</v>
      </c>
      <c r="P93" s="174">
        <v>18351</v>
      </c>
      <c r="Q93" s="55" t="s">
        <v>105</v>
      </c>
      <c r="R93" s="174">
        <v>18589</v>
      </c>
      <c r="S93" s="9"/>
      <c r="T93" s="9"/>
      <c r="U93" s="9"/>
      <c r="V93" s="9"/>
      <c r="W93" s="9"/>
      <c r="X93" s="9"/>
    </row>
    <row r="94" spans="1:24" ht="12.75">
      <c r="A94" s="14">
        <v>92</v>
      </c>
      <c r="B94" s="56" t="s">
        <v>88</v>
      </c>
      <c r="C94" s="56" t="s">
        <v>47</v>
      </c>
      <c r="D94" s="318">
        <v>43301</v>
      </c>
      <c r="E94" s="9">
        <v>1211</v>
      </c>
      <c r="F94" s="75" t="s">
        <v>1223</v>
      </c>
      <c r="G94" s="54" t="s">
        <v>2168</v>
      </c>
      <c r="H94" s="323">
        <v>1999</v>
      </c>
      <c r="I94" s="11">
        <v>133.47</v>
      </c>
      <c r="J94" s="54" t="s">
        <v>562</v>
      </c>
      <c r="K94" s="53" t="s">
        <v>2169</v>
      </c>
      <c r="L94" s="55" t="s">
        <v>2170</v>
      </c>
      <c r="M94" s="177" t="s">
        <v>2171</v>
      </c>
      <c r="N94" s="174">
        <v>42221</v>
      </c>
      <c r="O94" s="55" t="s">
        <v>2172</v>
      </c>
      <c r="P94" s="174">
        <v>43091</v>
      </c>
      <c r="Q94" s="323"/>
      <c r="R94" s="323"/>
      <c r="S94" s="9"/>
      <c r="T94" s="9"/>
      <c r="U94" s="9"/>
      <c r="V94" s="9"/>
      <c r="W94" s="9"/>
      <c r="X94" s="9"/>
    </row>
    <row r="95" spans="1:28" ht="12.75">
      <c r="A95" s="14">
        <v>93</v>
      </c>
      <c r="B95" s="56" t="s">
        <v>88</v>
      </c>
      <c r="C95" s="56" t="s">
        <v>47</v>
      </c>
      <c r="D95" s="318">
        <v>43304</v>
      </c>
      <c r="E95" s="9">
        <v>5722</v>
      </c>
      <c r="F95" s="75" t="s">
        <v>208</v>
      </c>
      <c r="G95" s="54" t="s">
        <v>1811</v>
      </c>
      <c r="H95" s="323">
        <v>2077</v>
      </c>
      <c r="I95" s="11">
        <v>-25.81</v>
      </c>
      <c r="J95" s="54" t="s">
        <v>2130</v>
      </c>
      <c r="K95" s="53" t="s">
        <v>2173</v>
      </c>
      <c r="L95" s="55" t="s">
        <v>2174</v>
      </c>
      <c r="M95" s="177" t="s">
        <v>2175</v>
      </c>
      <c r="N95" s="174">
        <v>43273</v>
      </c>
      <c r="O95" s="55" t="s">
        <v>1812</v>
      </c>
      <c r="P95" s="174">
        <v>19137</v>
      </c>
      <c r="Q95" s="55" t="s">
        <v>1813</v>
      </c>
      <c r="R95" s="174">
        <v>19365</v>
      </c>
      <c r="S95" s="54" t="s">
        <v>1814</v>
      </c>
      <c r="T95" s="318">
        <v>35222</v>
      </c>
      <c r="U95" s="54" t="s">
        <v>1815</v>
      </c>
      <c r="V95" s="318">
        <v>18049</v>
      </c>
      <c r="W95" s="54" t="s">
        <v>1816</v>
      </c>
      <c r="X95" s="318">
        <v>20017</v>
      </c>
      <c r="Y95" s="102" t="s">
        <v>1818</v>
      </c>
      <c r="Z95" s="358">
        <v>42669</v>
      </c>
      <c r="AA95" s="102" t="s">
        <v>1819</v>
      </c>
      <c r="AB95" s="358">
        <v>42717</v>
      </c>
    </row>
    <row r="96" spans="1:24" ht="12.75">
      <c r="A96" s="14">
        <v>94</v>
      </c>
      <c r="B96" s="56" t="s">
        <v>88</v>
      </c>
      <c r="C96" s="56" t="s">
        <v>47</v>
      </c>
      <c r="D96" s="318">
        <v>43305</v>
      </c>
      <c r="E96" s="9">
        <v>1255</v>
      </c>
      <c r="F96" s="75" t="s">
        <v>1728</v>
      </c>
      <c r="G96" s="54" t="s">
        <v>800</v>
      </c>
      <c r="H96" s="323">
        <v>4314</v>
      </c>
      <c r="I96" s="11">
        <v>58.31</v>
      </c>
      <c r="J96" s="54" t="s">
        <v>102</v>
      </c>
      <c r="K96" s="53" t="s">
        <v>2176</v>
      </c>
      <c r="L96" s="55" t="s">
        <v>2177</v>
      </c>
      <c r="M96" s="177" t="s">
        <v>2178</v>
      </c>
      <c r="N96" s="174">
        <v>42989</v>
      </c>
      <c r="O96" s="55" t="s">
        <v>2179</v>
      </c>
      <c r="P96" s="174">
        <v>18486</v>
      </c>
      <c r="Q96" s="55" t="s">
        <v>105</v>
      </c>
      <c r="R96" s="174">
        <v>18969</v>
      </c>
      <c r="S96" s="9"/>
      <c r="T96" s="9"/>
      <c r="U96" s="9"/>
      <c r="V96" s="9"/>
      <c r="W96" s="9"/>
      <c r="X96" s="9"/>
    </row>
    <row r="97" spans="1:24" ht="12.75">
      <c r="A97" s="14">
        <v>95</v>
      </c>
      <c r="B97" s="56" t="s">
        <v>88</v>
      </c>
      <c r="C97" s="56" t="s">
        <v>47</v>
      </c>
      <c r="D97" s="138">
        <v>43306</v>
      </c>
      <c r="E97" s="9">
        <v>13</v>
      </c>
      <c r="F97" s="75" t="s">
        <v>1748</v>
      </c>
      <c r="G97" s="54" t="s">
        <v>1751</v>
      </c>
      <c r="H97" s="323">
        <v>168</v>
      </c>
      <c r="I97" s="11">
        <v>0</v>
      </c>
      <c r="J97" s="54" t="s">
        <v>2180</v>
      </c>
      <c r="K97" s="53" t="s">
        <v>1755</v>
      </c>
      <c r="L97" s="55" t="s">
        <v>2181</v>
      </c>
      <c r="M97" s="177" t="s">
        <v>2182</v>
      </c>
      <c r="N97" s="174">
        <v>43262</v>
      </c>
      <c r="O97" s="55" t="s">
        <v>2183</v>
      </c>
      <c r="P97" s="174">
        <v>37469</v>
      </c>
      <c r="Q97" s="55" t="s">
        <v>1754</v>
      </c>
      <c r="R97" s="174">
        <v>37575</v>
      </c>
      <c r="S97" s="54" t="s">
        <v>1752</v>
      </c>
      <c r="T97" s="318">
        <v>36902</v>
      </c>
      <c r="U97" s="9"/>
      <c r="V97" s="9"/>
      <c r="W97" s="9"/>
      <c r="X97" s="9"/>
    </row>
    <row r="98" spans="1:24" ht="12.75">
      <c r="A98" s="14">
        <v>96</v>
      </c>
      <c r="B98" s="56" t="s">
        <v>88</v>
      </c>
      <c r="C98" s="56" t="s">
        <v>47</v>
      </c>
      <c r="D98" s="318">
        <v>43307</v>
      </c>
      <c r="E98" s="9">
        <v>6732</v>
      </c>
      <c r="F98" s="75" t="s">
        <v>203</v>
      </c>
      <c r="G98" s="54" t="s">
        <v>1822</v>
      </c>
      <c r="H98" s="323">
        <v>2771</v>
      </c>
      <c r="I98" s="11">
        <v>1733.37</v>
      </c>
      <c r="J98" s="54" t="s">
        <v>102</v>
      </c>
      <c r="K98" s="53" t="s">
        <v>1821</v>
      </c>
      <c r="L98" s="55" t="s">
        <v>1906</v>
      </c>
      <c r="M98" s="177" t="s">
        <v>1823</v>
      </c>
      <c r="N98" s="174">
        <v>42353</v>
      </c>
      <c r="O98" s="55" t="s">
        <v>2184</v>
      </c>
      <c r="P98" s="174">
        <v>42625</v>
      </c>
      <c r="Q98" s="55" t="s">
        <v>2185</v>
      </c>
      <c r="R98" s="174">
        <v>43273</v>
      </c>
      <c r="S98" s="9"/>
      <c r="T98" s="9"/>
      <c r="U98" s="9"/>
      <c r="V98" s="9"/>
      <c r="W98" s="9"/>
      <c r="X98" s="9"/>
    </row>
    <row r="99" spans="1:26" ht="12.75">
      <c r="A99" s="14">
        <v>97</v>
      </c>
      <c r="B99" s="56" t="s">
        <v>88</v>
      </c>
      <c r="C99" s="56" t="s">
        <v>47</v>
      </c>
      <c r="D99" s="318">
        <v>43311</v>
      </c>
      <c r="E99" s="9">
        <v>3929</v>
      </c>
      <c r="F99" s="75" t="s">
        <v>203</v>
      </c>
      <c r="G99" s="54" t="s">
        <v>762</v>
      </c>
      <c r="H99" s="323">
        <v>2565</v>
      </c>
      <c r="I99" s="11">
        <v>0</v>
      </c>
      <c r="J99" s="54" t="s">
        <v>562</v>
      </c>
      <c r="K99" s="53" t="s">
        <v>1756</v>
      </c>
      <c r="L99" s="55" t="s">
        <v>2186</v>
      </c>
      <c r="M99" s="177" t="s">
        <v>2187</v>
      </c>
      <c r="N99" s="174">
        <v>43262</v>
      </c>
      <c r="O99" s="55" t="s">
        <v>2153</v>
      </c>
      <c r="P99" s="174">
        <v>17146</v>
      </c>
      <c r="Q99" s="55" t="s">
        <v>105</v>
      </c>
      <c r="R99" s="174">
        <v>17600</v>
      </c>
      <c r="S99" s="54" t="s">
        <v>2188</v>
      </c>
      <c r="T99" s="318">
        <v>33441</v>
      </c>
      <c r="U99" s="54" t="s">
        <v>1988</v>
      </c>
      <c r="V99" s="318">
        <v>33718</v>
      </c>
      <c r="W99" s="54" t="s">
        <v>2189</v>
      </c>
      <c r="X99" s="318">
        <v>35362</v>
      </c>
      <c r="Y99" s="102" t="s">
        <v>1492</v>
      </c>
      <c r="Z99" s="358">
        <v>35507</v>
      </c>
    </row>
    <row r="100" spans="1:24" ht="12.75">
      <c r="A100" s="14">
        <v>98</v>
      </c>
      <c r="B100" s="56" t="s">
        <v>88</v>
      </c>
      <c r="C100" s="56" t="s">
        <v>47</v>
      </c>
      <c r="D100" s="318">
        <v>43311</v>
      </c>
      <c r="E100" s="9">
        <v>2829</v>
      </c>
      <c r="F100" s="75" t="s">
        <v>340</v>
      </c>
      <c r="G100" s="54" t="s">
        <v>1917</v>
      </c>
      <c r="H100" s="55" t="s">
        <v>2190</v>
      </c>
      <c r="I100" s="11">
        <v>29.3</v>
      </c>
      <c r="J100" s="54" t="s">
        <v>562</v>
      </c>
      <c r="K100" s="53" t="s">
        <v>2191</v>
      </c>
      <c r="L100" s="55" t="s">
        <v>2192</v>
      </c>
      <c r="M100" s="177" t="s">
        <v>2193</v>
      </c>
      <c r="N100" s="174">
        <v>42768</v>
      </c>
      <c r="O100" s="55" t="s">
        <v>2194</v>
      </c>
      <c r="P100" s="174">
        <v>40998</v>
      </c>
      <c r="Q100" s="55" t="s">
        <v>2195</v>
      </c>
      <c r="R100" s="174">
        <v>41976</v>
      </c>
      <c r="S100" s="9"/>
      <c r="T100" s="9"/>
      <c r="U100" s="9"/>
      <c r="V100" s="9"/>
      <c r="W100" s="9"/>
      <c r="X100" s="9"/>
    </row>
    <row r="101" spans="1:24" ht="12.75">
      <c r="A101" s="14">
        <v>99</v>
      </c>
      <c r="B101" s="56" t="s">
        <v>88</v>
      </c>
      <c r="C101" s="56" t="s">
        <v>47</v>
      </c>
      <c r="D101" s="318">
        <v>43312</v>
      </c>
      <c r="E101" s="9">
        <v>1219</v>
      </c>
      <c r="F101" s="75" t="s">
        <v>2196</v>
      </c>
      <c r="G101" s="54" t="s">
        <v>172</v>
      </c>
      <c r="H101" s="323">
        <v>2255</v>
      </c>
      <c r="I101" s="11">
        <v>19969.27</v>
      </c>
      <c r="J101" s="54" t="s">
        <v>102</v>
      </c>
      <c r="K101" s="53" t="s">
        <v>1041</v>
      </c>
      <c r="L101" s="55" t="s">
        <v>2197</v>
      </c>
      <c r="M101" s="177" t="s">
        <v>1383</v>
      </c>
      <c r="N101" s="174">
        <v>42338</v>
      </c>
      <c r="O101" s="55" t="s">
        <v>2198</v>
      </c>
      <c r="P101" s="174">
        <v>43199</v>
      </c>
      <c r="Q101" s="323"/>
      <c r="R101" s="323"/>
      <c r="S101" s="9"/>
      <c r="T101" s="9"/>
      <c r="U101" s="9"/>
      <c r="V101" s="9"/>
      <c r="W101" s="9"/>
      <c r="X101" s="9"/>
    </row>
    <row r="102" spans="1:24" ht="12.75">
      <c r="A102" s="14">
        <v>100</v>
      </c>
      <c r="B102" s="56" t="s">
        <v>88</v>
      </c>
      <c r="C102" s="56" t="s">
        <v>47</v>
      </c>
      <c r="D102" s="318">
        <v>43312</v>
      </c>
      <c r="E102" s="9">
        <v>831</v>
      </c>
      <c r="F102" s="75" t="s">
        <v>1324</v>
      </c>
      <c r="G102" s="54" t="s">
        <v>561</v>
      </c>
      <c r="H102" s="323">
        <v>2601</v>
      </c>
      <c r="I102" s="11">
        <v>305.11</v>
      </c>
      <c r="J102" s="54" t="s">
        <v>529</v>
      </c>
      <c r="K102" s="53" t="s">
        <v>2199</v>
      </c>
      <c r="L102" s="55" t="s">
        <v>2200</v>
      </c>
      <c r="M102" s="177" t="s">
        <v>2201</v>
      </c>
      <c r="N102" s="174">
        <v>43188</v>
      </c>
      <c r="O102" s="55" t="s">
        <v>1316</v>
      </c>
      <c r="P102" s="174">
        <v>12015</v>
      </c>
      <c r="Q102" s="323"/>
      <c r="R102" s="323"/>
      <c r="S102" s="9"/>
      <c r="T102" s="9"/>
      <c r="U102" s="9"/>
      <c r="V102" s="9"/>
      <c r="W102" s="9"/>
      <c r="X102" s="9"/>
    </row>
    <row r="103" spans="1:24" ht="12.75">
      <c r="A103" s="14">
        <v>101</v>
      </c>
      <c r="B103" s="56" t="s">
        <v>88</v>
      </c>
      <c r="C103" s="56" t="s">
        <v>47</v>
      </c>
      <c r="D103" s="318">
        <v>43313</v>
      </c>
      <c r="E103" s="9">
        <v>5606</v>
      </c>
      <c r="F103" s="75" t="s">
        <v>2455</v>
      </c>
      <c r="G103" s="54" t="s">
        <v>112</v>
      </c>
      <c r="H103" s="323">
        <v>815</v>
      </c>
      <c r="I103" s="11">
        <v>112.2</v>
      </c>
      <c r="J103" s="54" t="s">
        <v>102</v>
      </c>
      <c r="K103" s="53" t="s">
        <v>2525</v>
      </c>
      <c r="L103" s="55" t="s">
        <v>2526</v>
      </c>
      <c r="M103" s="177" t="s">
        <v>2527</v>
      </c>
      <c r="N103" s="174">
        <v>43069</v>
      </c>
      <c r="O103" s="323"/>
      <c r="P103" s="323"/>
      <c r="Q103" s="323"/>
      <c r="R103" s="323"/>
      <c r="S103" s="9"/>
      <c r="T103" s="9"/>
      <c r="U103" s="9"/>
      <c r="V103" s="9"/>
      <c r="W103" s="9"/>
      <c r="X103" s="9"/>
    </row>
    <row r="104" spans="1:24" ht="12.75">
      <c r="A104" s="14">
        <v>102</v>
      </c>
      <c r="B104" s="56" t="s">
        <v>88</v>
      </c>
      <c r="C104" s="56" t="s">
        <v>47</v>
      </c>
      <c r="D104" s="318">
        <v>43314</v>
      </c>
      <c r="E104" s="9">
        <v>3001</v>
      </c>
      <c r="F104" s="75" t="s">
        <v>1841</v>
      </c>
      <c r="G104" s="54" t="s">
        <v>219</v>
      </c>
      <c r="H104" s="323">
        <v>1220</v>
      </c>
      <c r="I104" s="11">
        <v>0</v>
      </c>
      <c r="J104" s="54" t="s">
        <v>2528</v>
      </c>
      <c r="K104" s="53" t="s">
        <v>1843</v>
      </c>
      <c r="L104" s="55" t="s">
        <v>2529</v>
      </c>
      <c r="M104" s="177" t="s">
        <v>2530</v>
      </c>
      <c r="N104" s="174">
        <v>43276</v>
      </c>
      <c r="O104" s="55" t="s">
        <v>2531</v>
      </c>
      <c r="P104" s="174">
        <v>36483</v>
      </c>
      <c r="Q104" s="55" t="s">
        <v>1847</v>
      </c>
      <c r="R104" s="323">
        <v>2012</v>
      </c>
      <c r="S104" s="54" t="s">
        <v>1848</v>
      </c>
      <c r="T104" s="318">
        <v>41410</v>
      </c>
      <c r="U104" s="9"/>
      <c r="V104" s="9"/>
      <c r="W104" s="9"/>
      <c r="X104" s="9"/>
    </row>
    <row r="105" spans="1:24" ht="12.75">
      <c r="A105" s="14">
        <v>103</v>
      </c>
      <c r="B105" s="56" t="s">
        <v>88</v>
      </c>
      <c r="C105" s="56" t="s">
        <v>47</v>
      </c>
      <c r="D105" s="318">
        <v>43318</v>
      </c>
      <c r="E105" s="9">
        <v>35</v>
      </c>
      <c r="F105" s="75" t="s">
        <v>1789</v>
      </c>
      <c r="G105" s="54" t="s">
        <v>715</v>
      </c>
      <c r="H105" s="55" t="s">
        <v>2532</v>
      </c>
      <c r="I105" s="11">
        <v>0</v>
      </c>
      <c r="J105" s="54" t="s">
        <v>1353</v>
      </c>
      <c r="K105" s="53" t="s">
        <v>1843</v>
      </c>
      <c r="L105" s="55" t="s">
        <v>2529</v>
      </c>
      <c r="M105" s="177" t="s">
        <v>1163</v>
      </c>
      <c r="N105" s="55" t="s">
        <v>2533</v>
      </c>
      <c r="O105" s="55" t="s">
        <v>1795</v>
      </c>
      <c r="P105" s="174">
        <v>43056</v>
      </c>
      <c r="Q105" s="323"/>
      <c r="R105" s="323"/>
      <c r="S105" s="9"/>
      <c r="T105" s="9"/>
      <c r="U105" s="9"/>
      <c r="V105" s="9"/>
      <c r="W105" s="9"/>
      <c r="X105" s="9"/>
    </row>
    <row r="106" spans="1:24" ht="12.75">
      <c r="A106" s="14">
        <v>104</v>
      </c>
      <c r="B106" s="56" t="s">
        <v>88</v>
      </c>
      <c r="C106" s="56" t="s">
        <v>47</v>
      </c>
      <c r="D106" s="318">
        <v>43321</v>
      </c>
      <c r="E106" s="9">
        <v>1205</v>
      </c>
      <c r="F106" s="75" t="s">
        <v>229</v>
      </c>
      <c r="G106" s="54" t="s">
        <v>786</v>
      </c>
      <c r="H106" s="55" t="s">
        <v>2534</v>
      </c>
      <c r="I106" s="11">
        <v>42.37</v>
      </c>
      <c r="J106" s="54" t="s">
        <v>1024</v>
      </c>
      <c r="K106" s="53" t="s">
        <v>2535</v>
      </c>
      <c r="L106" s="55" t="s">
        <v>2536</v>
      </c>
      <c r="M106" s="177" t="s">
        <v>2537</v>
      </c>
      <c r="N106" s="174">
        <v>43069</v>
      </c>
      <c r="O106" s="55" t="s">
        <v>2538</v>
      </c>
      <c r="P106" s="174">
        <v>42135</v>
      </c>
      <c r="Q106" s="323"/>
      <c r="R106" s="323"/>
      <c r="S106" s="9"/>
      <c r="T106" s="9"/>
      <c r="U106" s="9"/>
      <c r="V106" s="9"/>
      <c r="W106" s="9"/>
      <c r="X106" s="9"/>
    </row>
    <row r="107" spans="1:24" ht="12.75">
      <c r="A107" s="14">
        <v>105</v>
      </c>
      <c r="B107" s="56" t="s">
        <v>88</v>
      </c>
      <c r="C107" s="56" t="s">
        <v>47</v>
      </c>
      <c r="D107" s="318">
        <v>43321</v>
      </c>
      <c r="E107" s="9">
        <v>3064</v>
      </c>
      <c r="F107" s="75" t="s">
        <v>2455</v>
      </c>
      <c r="G107" s="54" t="s">
        <v>615</v>
      </c>
      <c r="H107" s="55" t="s">
        <v>616</v>
      </c>
      <c r="I107" s="11">
        <v>0</v>
      </c>
      <c r="J107" s="54" t="s">
        <v>562</v>
      </c>
      <c r="K107" s="53" t="s">
        <v>613</v>
      </c>
      <c r="L107" s="55" t="s">
        <v>2539</v>
      </c>
      <c r="M107" s="177" t="s">
        <v>2540</v>
      </c>
      <c r="N107" s="174">
        <v>43143</v>
      </c>
      <c r="O107" s="55" t="s">
        <v>619</v>
      </c>
      <c r="P107" s="174">
        <v>42090</v>
      </c>
      <c r="Q107" s="323"/>
      <c r="R107" s="323"/>
      <c r="S107" s="9"/>
      <c r="T107" s="9"/>
      <c r="U107" s="9"/>
      <c r="V107" s="9"/>
      <c r="W107" s="9"/>
      <c r="X107" s="9"/>
    </row>
    <row r="108" spans="1:24" ht="12.75">
      <c r="A108" s="14">
        <v>106</v>
      </c>
      <c r="B108" s="56" t="s">
        <v>88</v>
      </c>
      <c r="C108" s="56" t="s">
        <v>47</v>
      </c>
      <c r="D108" s="318">
        <v>43325</v>
      </c>
      <c r="E108" s="9">
        <v>27</v>
      </c>
      <c r="F108" s="75" t="s">
        <v>2541</v>
      </c>
      <c r="G108" s="54" t="s">
        <v>1835</v>
      </c>
      <c r="H108" s="323">
        <v>2445</v>
      </c>
      <c r="I108" s="11">
        <v>16659.03</v>
      </c>
      <c r="J108" s="54" t="s">
        <v>102</v>
      </c>
      <c r="K108" s="53" t="s">
        <v>2518</v>
      </c>
      <c r="L108" s="55" t="s">
        <v>2519</v>
      </c>
      <c r="M108" s="177" t="s">
        <v>2226</v>
      </c>
      <c r="N108" s="174">
        <v>42360</v>
      </c>
      <c r="O108" s="55" t="s">
        <v>2542</v>
      </c>
      <c r="P108" s="174">
        <v>43284</v>
      </c>
      <c r="Q108" s="323"/>
      <c r="R108" s="323"/>
      <c r="S108" s="9"/>
      <c r="T108" s="9"/>
      <c r="U108" s="9"/>
      <c r="V108" s="9"/>
      <c r="W108" s="9"/>
      <c r="X108" s="9"/>
    </row>
    <row r="109" spans="1:24" ht="12.75">
      <c r="A109" s="14">
        <v>107</v>
      </c>
      <c r="B109" s="56" t="s">
        <v>88</v>
      </c>
      <c r="C109" s="56" t="s">
        <v>47</v>
      </c>
      <c r="D109" s="138">
        <v>43326</v>
      </c>
      <c r="E109" s="9">
        <v>709</v>
      </c>
      <c r="F109" s="75" t="s">
        <v>2543</v>
      </c>
      <c r="G109" s="54" t="s">
        <v>2424</v>
      </c>
      <c r="H109" s="323">
        <v>2136</v>
      </c>
      <c r="I109" s="11">
        <v>0</v>
      </c>
      <c r="J109" s="54" t="s">
        <v>748</v>
      </c>
      <c r="K109" s="53" t="s">
        <v>306</v>
      </c>
      <c r="L109" s="55" t="s">
        <v>2544</v>
      </c>
      <c r="M109" s="177" t="s">
        <v>2545</v>
      </c>
      <c r="N109" s="174">
        <v>43126</v>
      </c>
      <c r="O109" s="55" t="s">
        <v>2546</v>
      </c>
      <c r="P109" s="174">
        <v>36368</v>
      </c>
      <c r="Q109" s="323"/>
      <c r="R109" s="323"/>
      <c r="S109" s="9"/>
      <c r="T109" s="9"/>
      <c r="U109" s="9"/>
      <c r="V109" s="9"/>
      <c r="W109" s="9"/>
      <c r="X109" s="9"/>
    </row>
    <row r="110" spans="1:24" ht="12.75">
      <c r="A110" s="14">
        <v>108</v>
      </c>
      <c r="B110" s="56" t="s">
        <v>88</v>
      </c>
      <c r="C110" s="56" t="s">
        <v>47</v>
      </c>
      <c r="D110" s="318">
        <v>43326</v>
      </c>
      <c r="E110" s="9">
        <v>709</v>
      </c>
      <c r="F110" s="75" t="s">
        <v>303</v>
      </c>
      <c r="G110" s="54" t="s">
        <v>2424</v>
      </c>
      <c r="H110" s="323">
        <v>2132</v>
      </c>
      <c r="I110" s="11">
        <v>0</v>
      </c>
      <c r="J110" s="54" t="s">
        <v>521</v>
      </c>
      <c r="K110" s="53" t="s">
        <v>306</v>
      </c>
      <c r="L110" s="55" t="s">
        <v>2544</v>
      </c>
      <c r="M110" s="177" t="s">
        <v>910</v>
      </c>
      <c r="N110" s="174">
        <v>43126</v>
      </c>
      <c r="O110" s="55" t="s">
        <v>2547</v>
      </c>
      <c r="P110" s="323">
        <v>2002</v>
      </c>
      <c r="Q110" s="323"/>
      <c r="R110" s="323"/>
      <c r="S110" s="9"/>
      <c r="T110" s="9"/>
      <c r="U110" s="9"/>
      <c r="V110" s="9"/>
      <c r="W110" s="9"/>
      <c r="X110" s="9"/>
    </row>
    <row r="111" spans="1:24" ht="12.75">
      <c r="A111" s="14">
        <v>109</v>
      </c>
      <c r="B111" s="56" t="s">
        <v>88</v>
      </c>
      <c r="C111" s="56" t="s">
        <v>47</v>
      </c>
      <c r="D111" s="138">
        <v>43328</v>
      </c>
      <c r="E111" s="9">
        <v>2269</v>
      </c>
      <c r="F111" s="75" t="s">
        <v>233</v>
      </c>
      <c r="G111" s="54" t="s">
        <v>975</v>
      </c>
      <c r="H111" s="323">
        <v>1400</v>
      </c>
      <c r="I111" s="11">
        <v>11810.08</v>
      </c>
      <c r="J111" s="54" t="s">
        <v>1412</v>
      </c>
      <c r="K111" s="53" t="s">
        <v>973</v>
      </c>
      <c r="L111" s="55" t="s">
        <v>2548</v>
      </c>
      <c r="M111" s="177" t="s">
        <v>976</v>
      </c>
      <c r="N111" s="174">
        <v>42416</v>
      </c>
      <c r="O111" s="55" t="s">
        <v>2549</v>
      </c>
      <c r="P111" s="174">
        <v>43187</v>
      </c>
      <c r="Q111" s="323"/>
      <c r="R111" s="323"/>
      <c r="S111" s="9"/>
      <c r="T111" s="9"/>
      <c r="U111" s="9"/>
      <c r="V111" s="9"/>
      <c r="W111" s="9"/>
      <c r="X111" s="9"/>
    </row>
    <row r="112" spans="1:24" ht="12.75">
      <c r="A112" s="14">
        <v>110</v>
      </c>
      <c r="B112" s="56" t="s">
        <v>88</v>
      </c>
      <c r="C112" s="56" t="s">
        <v>47</v>
      </c>
      <c r="D112" s="318">
        <v>43328</v>
      </c>
      <c r="E112" s="9">
        <v>5639</v>
      </c>
      <c r="F112" s="75" t="s">
        <v>1333</v>
      </c>
      <c r="G112" s="54" t="s">
        <v>1003</v>
      </c>
      <c r="H112" s="323">
        <v>495</v>
      </c>
      <c r="I112" s="11">
        <v>7.4</v>
      </c>
      <c r="J112" s="54" t="s">
        <v>1353</v>
      </c>
      <c r="K112" s="53" t="s">
        <v>1001</v>
      </c>
      <c r="L112" s="55" t="s">
        <v>2550</v>
      </c>
      <c r="M112" s="177" t="s">
        <v>2551</v>
      </c>
      <c r="N112" s="174">
        <v>43188</v>
      </c>
      <c r="O112" s="55" t="s">
        <v>1004</v>
      </c>
      <c r="P112" s="174">
        <v>32141</v>
      </c>
      <c r="Q112" s="323"/>
      <c r="R112" s="323"/>
      <c r="S112" s="9"/>
      <c r="T112" s="9"/>
      <c r="U112" s="9"/>
      <c r="V112" s="9"/>
      <c r="W112" s="9"/>
      <c r="X112" s="9"/>
    </row>
    <row r="113" spans="1:24" ht="12.75">
      <c r="A113" s="14">
        <v>111</v>
      </c>
      <c r="B113" s="56" t="s">
        <v>88</v>
      </c>
      <c r="C113" s="56" t="s">
        <v>47</v>
      </c>
      <c r="D113" s="138">
        <v>43333</v>
      </c>
      <c r="E113" s="9">
        <v>766</v>
      </c>
      <c r="F113" s="75" t="s">
        <v>2214</v>
      </c>
      <c r="G113" s="54" t="s">
        <v>779</v>
      </c>
      <c r="H113" s="55" t="s">
        <v>2216</v>
      </c>
      <c r="I113" s="11">
        <v>0</v>
      </c>
      <c r="J113" s="54" t="s">
        <v>521</v>
      </c>
      <c r="K113" s="53" t="s">
        <v>2215</v>
      </c>
      <c r="L113" s="55" t="s">
        <v>2552</v>
      </c>
      <c r="M113" s="177" t="s">
        <v>855</v>
      </c>
      <c r="N113" s="174">
        <v>43284</v>
      </c>
      <c r="O113" s="55" t="s">
        <v>1289</v>
      </c>
      <c r="P113" s="174">
        <v>41694</v>
      </c>
      <c r="Q113" s="55" t="s">
        <v>2218</v>
      </c>
      <c r="R113" s="174">
        <v>41962</v>
      </c>
      <c r="S113" s="9"/>
      <c r="T113" s="9"/>
      <c r="U113" s="9"/>
      <c r="V113" s="9"/>
      <c r="W113" s="9"/>
      <c r="X113" s="9"/>
    </row>
    <row r="114" spans="1:24" ht="12.75">
      <c r="A114" s="14">
        <v>112</v>
      </c>
      <c r="B114" s="56" t="s">
        <v>88</v>
      </c>
      <c r="C114" s="56" t="s">
        <v>47</v>
      </c>
      <c r="D114" s="318">
        <v>43333</v>
      </c>
      <c r="E114" s="9">
        <v>5120</v>
      </c>
      <c r="F114" s="75" t="s">
        <v>1324</v>
      </c>
      <c r="G114" s="54" t="s">
        <v>579</v>
      </c>
      <c r="H114" s="323">
        <v>1955</v>
      </c>
      <c r="I114" s="11">
        <v>0</v>
      </c>
      <c r="J114" s="54" t="s">
        <v>750</v>
      </c>
      <c r="K114" s="53" t="s">
        <v>2553</v>
      </c>
      <c r="L114" s="55" t="s">
        <v>2554</v>
      </c>
      <c r="M114" s="177" t="s">
        <v>2555</v>
      </c>
      <c r="N114" s="174">
        <v>43293</v>
      </c>
      <c r="O114" s="55" t="s">
        <v>1555</v>
      </c>
      <c r="P114" s="174">
        <v>38803</v>
      </c>
      <c r="Q114" s="323"/>
      <c r="R114" s="323"/>
      <c r="S114" s="9"/>
      <c r="T114" s="9"/>
      <c r="U114" s="9"/>
      <c r="V114" s="9"/>
      <c r="W114" s="9"/>
      <c r="X114" s="9"/>
    </row>
    <row r="115" spans="1:24" ht="12.75">
      <c r="A115" s="14">
        <v>113</v>
      </c>
      <c r="B115" s="56" t="s">
        <v>88</v>
      </c>
      <c r="C115" s="56" t="s">
        <v>47</v>
      </c>
      <c r="D115" s="318">
        <v>43334</v>
      </c>
      <c r="E115" s="9">
        <v>5717</v>
      </c>
      <c r="F115" s="75" t="s">
        <v>2556</v>
      </c>
      <c r="G115" s="54" t="s">
        <v>2251</v>
      </c>
      <c r="H115" s="323">
        <v>621</v>
      </c>
      <c r="I115" s="11">
        <v>90.98</v>
      </c>
      <c r="J115" s="54" t="s">
        <v>102</v>
      </c>
      <c r="K115" s="53" t="s">
        <v>2557</v>
      </c>
      <c r="L115" s="55" t="s">
        <v>2558</v>
      </c>
      <c r="M115" s="177" t="s">
        <v>2559</v>
      </c>
      <c r="N115" s="174">
        <v>42816</v>
      </c>
      <c r="O115" s="55" t="s">
        <v>2560</v>
      </c>
      <c r="P115" s="174">
        <v>42369</v>
      </c>
      <c r="Q115" s="323"/>
      <c r="R115" s="323"/>
      <c r="S115" s="9"/>
      <c r="T115" s="9"/>
      <c r="U115" s="9"/>
      <c r="V115" s="9"/>
      <c r="W115" s="9"/>
      <c r="X115" s="9"/>
    </row>
    <row r="116" spans="1:24" ht="12.75">
      <c r="A116" s="14">
        <v>114</v>
      </c>
      <c r="B116" s="56" t="s">
        <v>88</v>
      </c>
      <c r="C116" s="56" t="s">
        <v>47</v>
      </c>
      <c r="D116" s="318">
        <v>43335</v>
      </c>
      <c r="E116" s="9">
        <v>27</v>
      </c>
      <c r="F116" s="75" t="s">
        <v>357</v>
      </c>
      <c r="G116" s="54" t="s">
        <v>1740</v>
      </c>
      <c r="H116" s="323">
        <v>3330</v>
      </c>
      <c r="I116" s="11">
        <v>0</v>
      </c>
      <c r="J116" s="54" t="s">
        <v>2561</v>
      </c>
      <c r="K116" s="53" t="s">
        <v>2562</v>
      </c>
      <c r="L116" s="55" t="s">
        <v>2563</v>
      </c>
      <c r="M116" s="177" t="s">
        <v>2564</v>
      </c>
      <c r="N116" s="174">
        <v>43262</v>
      </c>
      <c r="O116" s="55" t="s">
        <v>2565</v>
      </c>
      <c r="P116" s="174">
        <v>18246</v>
      </c>
      <c r="Q116" s="55" t="s">
        <v>1742</v>
      </c>
      <c r="R116" s="174">
        <v>18310</v>
      </c>
      <c r="S116" s="54" t="s">
        <v>1743</v>
      </c>
      <c r="T116" s="318">
        <v>32107</v>
      </c>
      <c r="U116" s="9"/>
      <c r="V116" s="9"/>
      <c r="W116" s="9"/>
      <c r="X116" s="9"/>
    </row>
    <row r="117" spans="1:24" ht="12.75">
      <c r="A117" s="14">
        <v>115</v>
      </c>
      <c r="B117" s="56" t="s">
        <v>88</v>
      </c>
      <c r="C117" s="56" t="s">
        <v>47</v>
      </c>
      <c r="D117" s="318">
        <v>43335</v>
      </c>
      <c r="E117" s="9">
        <v>6620</v>
      </c>
      <c r="F117" s="75" t="s">
        <v>2455</v>
      </c>
      <c r="G117" s="54" t="s">
        <v>2523</v>
      </c>
      <c r="H117" s="323">
        <v>1963</v>
      </c>
      <c r="I117" s="11">
        <v>244</v>
      </c>
      <c r="J117" s="54" t="s">
        <v>2566</v>
      </c>
      <c r="K117" s="53" t="s">
        <v>2567</v>
      </c>
      <c r="L117" s="55" t="s">
        <v>2568</v>
      </c>
      <c r="M117" s="177" t="s">
        <v>1675</v>
      </c>
      <c r="N117" s="174">
        <v>37810</v>
      </c>
      <c r="O117" s="323"/>
      <c r="P117" s="323"/>
      <c r="Q117" s="323"/>
      <c r="R117" s="323"/>
      <c r="S117" s="9"/>
      <c r="T117" s="9"/>
      <c r="U117" s="9"/>
      <c r="V117" s="9"/>
      <c r="W117" s="9"/>
      <c r="X117" s="9"/>
    </row>
    <row r="118" spans="1:24" ht="12.75">
      <c r="A118" s="14">
        <v>116</v>
      </c>
      <c r="B118" s="56" t="s">
        <v>88</v>
      </c>
      <c r="C118" s="56" t="s">
        <v>47</v>
      </c>
      <c r="D118" s="318">
        <v>43339</v>
      </c>
      <c r="E118" s="9">
        <v>5652</v>
      </c>
      <c r="F118" s="75" t="s">
        <v>1769</v>
      </c>
      <c r="G118" s="54" t="s">
        <v>2569</v>
      </c>
      <c r="H118" s="55" t="s">
        <v>2570</v>
      </c>
      <c r="I118" s="11">
        <v>54.56</v>
      </c>
      <c r="J118" s="54" t="s">
        <v>102</v>
      </c>
      <c r="K118" s="53" t="s">
        <v>2571</v>
      </c>
      <c r="L118" s="55" t="s">
        <v>2572</v>
      </c>
      <c r="M118" s="177" t="s">
        <v>2573</v>
      </c>
      <c r="N118" s="174">
        <v>43090</v>
      </c>
      <c r="O118" s="55" t="s">
        <v>2574</v>
      </c>
      <c r="P118" s="174">
        <v>24871</v>
      </c>
      <c r="Q118" s="55" t="s">
        <v>105</v>
      </c>
      <c r="R118" s="174">
        <v>25282</v>
      </c>
      <c r="S118" s="9"/>
      <c r="T118" s="9"/>
      <c r="U118" s="9"/>
      <c r="V118" s="9"/>
      <c r="W118" s="9"/>
      <c r="X118" s="9"/>
    </row>
    <row r="119" spans="1:24" ht="12.75">
      <c r="A119" s="14">
        <v>117</v>
      </c>
      <c r="B119" s="56" t="s">
        <v>88</v>
      </c>
      <c r="C119" s="56" t="s">
        <v>47</v>
      </c>
      <c r="D119" s="318">
        <v>43340</v>
      </c>
      <c r="E119" s="9">
        <v>651</v>
      </c>
      <c r="F119" s="75" t="s">
        <v>805</v>
      </c>
      <c r="G119" s="54" t="s">
        <v>923</v>
      </c>
      <c r="H119" s="55" t="s">
        <v>2575</v>
      </c>
      <c r="I119" s="11">
        <v>0</v>
      </c>
      <c r="J119" s="54" t="s">
        <v>521</v>
      </c>
      <c r="K119" s="53" t="s">
        <v>1400</v>
      </c>
      <c r="L119" s="55" t="s">
        <v>2576</v>
      </c>
      <c r="M119" s="177" t="s">
        <v>2577</v>
      </c>
      <c r="N119" s="174">
        <v>43207</v>
      </c>
      <c r="O119" s="323"/>
      <c r="P119" s="323"/>
      <c r="Q119" s="323"/>
      <c r="R119" s="323"/>
      <c r="S119" s="9"/>
      <c r="T119" s="9"/>
      <c r="U119" s="9"/>
      <c r="V119" s="9"/>
      <c r="W119" s="9"/>
      <c r="X119" s="9"/>
    </row>
    <row r="120" spans="1:24" ht="12.75">
      <c r="A120" s="14">
        <v>118</v>
      </c>
      <c r="B120" s="56" t="s">
        <v>88</v>
      </c>
      <c r="C120" s="56" t="s">
        <v>47</v>
      </c>
      <c r="D120" s="318">
        <v>43342</v>
      </c>
      <c r="E120" s="9">
        <v>761</v>
      </c>
      <c r="F120" s="75" t="s">
        <v>2578</v>
      </c>
      <c r="G120" s="54" t="s">
        <v>1829</v>
      </c>
      <c r="H120" s="323">
        <v>682</v>
      </c>
      <c r="I120" s="11">
        <v>2</v>
      </c>
      <c r="J120" s="54" t="s">
        <v>994</v>
      </c>
      <c r="K120" s="53" t="s">
        <v>2579</v>
      </c>
      <c r="L120" s="55" t="s">
        <v>2580</v>
      </c>
      <c r="M120" s="177" t="s">
        <v>2581</v>
      </c>
      <c r="N120" s="175">
        <v>42647</v>
      </c>
      <c r="O120" s="55" t="s">
        <v>2582</v>
      </c>
      <c r="P120" s="174">
        <v>29004</v>
      </c>
      <c r="Q120" s="55" t="s">
        <v>2399</v>
      </c>
      <c r="R120" s="175">
        <v>29363</v>
      </c>
      <c r="S120" s="54" t="s">
        <v>103</v>
      </c>
      <c r="T120" s="318">
        <v>29412</v>
      </c>
      <c r="U120" s="9"/>
      <c r="V120" s="9"/>
      <c r="W120" s="9"/>
      <c r="X120" s="9"/>
    </row>
    <row r="121" spans="1:24" ht="12.75">
      <c r="A121" s="14">
        <v>119</v>
      </c>
      <c r="B121" s="56" t="s">
        <v>88</v>
      </c>
      <c r="C121" s="56" t="s">
        <v>47</v>
      </c>
      <c r="D121" s="318">
        <v>43342</v>
      </c>
      <c r="E121" s="9">
        <v>752</v>
      </c>
      <c r="F121" s="75" t="s">
        <v>1717</v>
      </c>
      <c r="G121" s="54" t="s">
        <v>511</v>
      </c>
      <c r="H121" s="323">
        <v>4215</v>
      </c>
      <c r="I121" s="11">
        <v>7686.76</v>
      </c>
      <c r="J121" s="54" t="s">
        <v>102</v>
      </c>
      <c r="K121" s="53" t="s">
        <v>2583</v>
      </c>
      <c r="L121" s="55" t="s">
        <v>2584</v>
      </c>
      <c r="M121" s="177" t="s">
        <v>2362</v>
      </c>
      <c r="N121" s="174">
        <v>42464</v>
      </c>
      <c r="O121" s="55" t="s">
        <v>2295</v>
      </c>
      <c r="P121" s="174">
        <v>43048</v>
      </c>
      <c r="Q121" s="55" t="s">
        <v>2585</v>
      </c>
      <c r="R121" s="174">
        <v>43306</v>
      </c>
      <c r="S121" s="9"/>
      <c r="T121" s="9"/>
      <c r="U121" s="9"/>
      <c r="V121" s="9"/>
      <c r="W121" s="9"/>
      <c r="X121" s="9"/>
    </row>
    <row r="122" spans="1:24" ht="12.75">
      <c r="A122" s="14">
        <v>120</v>
      </c>
      <c r="B122" s="56" t="s">
        <v>88</v>
      </c>
      <c r="C122" s="56" t="s">
        <v>47</v>
      </c>
      <c r="D122" s="318">
        <v>43348</v>
      </c>
      <c r="E122" s="9">
        <v>1213</v>
      </c>
      <c r="F122" s="75" t="s">
        <v>208</v>
      </c>
      <c r="G122" s="54" t="s">
        <v>1648</v>
      </c>
      <c r="H122" s="323">
        <v>1365</v>
      </c>
      <c r="I122" s="11">
        <v>120</v>
      </c>
      <c r="J122" s="54" t="s">
        <v>748</v>
      </c>
      <c r="K122" s="53" t="s">
        <v>2677</v>
      </c>
      <c r="L122" s="55" t="s">
        <v>2678</v>
      </c>
      <c r="M122" s="177" t="s">
        <v>2679</v>
      </c>
      <c r="N122" s="174">
        <v>42921</v>
      </c>
      <c r="O122" s="55" t="s">
        <v>2680</v>
      </c>
      <c r="P122" s="174">
        <v>16323</v>
      </c>
      <c r="Q122" s="55" t="s">
        <v>105</v>
      </c>
      <c r="R122" s="174">
        <v>16608</v>
      </c>
      <c r="S122" s="54" t="s">
        <v>2681</v>
      </c>
      <c r="T122" s="318">
        <v>37523</v>
      </c>
      <c r="U122" s="9"/>
      <c r="V122" s="9"/>
      <c r="W122" s="9"/>
      <c r="X122" s="9"/>
    </row>
    <row r="123" spans="1:24" ht="12.75">
      <c r="A123" s="14">
        <v>121</v>
      </c>
      <c r="B123" s="56" t="s">
        <v>88</v>
      </c>
      <c r="C123" s="56" t="s">
        <v>47</v>
      </c>
      <c r="D123" s="318">
        <v>43354</v>
      </c>
      <c r="E123" s="9">
        <v>5417</v>
      </c>
      <c r="F123" s="75" t="s">
        <v>1258</v>
      </c>
      <c r="G123" s="54" t="s">
        <v>131</v>
      </c>
      <c r="H123" s="323">
        <v>1839</v>
      </c>
      <c r="I123" s="11">
        <v>7.42</v>
      </c>
      <c r="J123" s="54" t="s">
        <v>745</v>
      </c>
      <c r="K123" s="53" t="s">
        <v>2682</v>
      </c>
      <c r="L123" s="55" t="s">
        <v>2683</v>
      </c>
      <c r="M123" s="177" t="s">
        <v>2684</v>
      </c>
      <c r="N123" s="174">
        <v>43333</v>
      </c>
      <c r="O123" s="55" t="s">
        <v>2414</v>
      </c>
      <c r="P123" s="174">
        <v>12330</v>
      </c>
      <c r="Q123" s="55" t="s">
        <v>2685</v>
      </c>
      <c r="R123" s="174">
        <v>13421</v>
      </c>
      <c r="S123" s="54" t="s">
        <v>103</v>
      </c>
      <c r="T123" s="318">
        <v>13645</v>
      </c>
      <c r="U123" s="54" t="s">
        <v>2415</v>
      </c>
      <c r="V123" s="318">
        <v>37104</v>
      </c>
      <c r="W123" s="9"/>
      <c r="X123" s="9"/>
    </row>
    <row r="124" spans="1:24" ht="12.75">
      <c r="A124" s="14">
        <v>122</v>
      </c>
      <c r="B124" s="56" t="s">
        <v>88</v>
      </c>
      <c r="C124" s="56" t="s">
        <v>47</v>
      </c>
      <c r="D124" s="318">
        <v>43355</v>
      </c>
      <c r="E124" s="9">
        <v>856</v>
      </c>
      <c r="F124" s="75" t="s">
        <v>2465</v>
      </c>
      <c r="G124" s="54" t="s">
        <v>104</v>
      </c>
      <c r="H124" s="55" t="s">
        <v>2469</v>
      </c>
      <c r="I124" s="11">
        <v>20.07</v>
      </c>
      <c r="J124" s="54" t="s">
        <v>102</v>
      </c>
      <c r="K124" s="53" t="s">
        <v>2466</v>
      </c>
      <c r="L124" s="55" t="s">
        <v>2686</v>
      </c>
      <c r="M124" s="177" t="s">
        <v>2687</v>
      </c>
      <c r="N124" s="174">
        <v>43343</v>
      </c>
      <c r="O124" s="55" t="s">
        <v>2470</v>
      </c>
      <c r="P124" s="174">
        <v>39892</v>
      </c>
      <c r="Q124" s="55" t="s">
        <v>2471</v>
      </c>
      <c r="R124" s="174">
        <v>40162</v>
      </c>
      <c r="S124" s="54" t="s">
        <v>2472</v>
      </c>
      <c r="T124" s="318">
        <v>40311</v>
      </c>
      <c r="U124" s="9"/>
      <c r="V124" s="9"/>
      <c r="W124" s="9"/>
      <c r="X124" s="9"/>
    </row>
    <row r="125" spans="1:24" ht="12.75">
      <c r="A125" s="14">
        <v>123</v>
      </c>
      <c r="B125" s="56" t="s">
        <v>88</v>
      </c>
      <c r="C125" s="56" t="s">
        <v>47</v>
      </c>
      <c r="D125" s="318">
        <v>43355</v>
      </c>
      <c r="E125" s="9">
        <v>552</v>
      </c>
      <c r="F125" s="75" t="s">
        <v>1333</v>
      </c>
      <c r="G125" s="54" t="s">
        <v>2688</v>
      </c>
      <c r="H125" s="323">
        <v>4015</v>
      </c>
      <c r="I125" s="11">
        <v>0</v>
      </c>
      <c r="J125" s="54" t="s">
        <v>2689</v>
      </c>
      <c r="K125" s="53" t="s">
        <v>2690</v>
      </c>
      <c r="L125" s="55" t="s">
        <v>2691</v>
      </c>
      <c r="M125" s="177" t="s">
        <v>2692</v>
      </c>
      <c r="N125" s="174">
        <v>43080</v>
      </c>
      <c r="O125" s="55" t="s">
        <v>2693</v>
      </c>
      <c r="P125" s="174">
        <v>17686</v>
      </c>
      <c r="Q125" s="55" t="s">
        <v>2694</v>
      </c>
      <c r="R125" s="174">
        <v>32128</v>
      </c>
      <c r="S125" s="9"/>
      <c r="T125" s="9"/>
      <c r="U125" s="9"/>
      <c r="V125" s="9"/>
      <c r="W125" s="9"/>
      <c r="X125" s="9"/>
    </row>
    <row r="126" spans="1:24" ht="12.75">
      <c r="A126" s="14">
        <v>124</v>
      </c>
      <c r="B126" s="56" t="s">
        <v>88</v>
      </c>
      <c r="C126" s="56" t="s">
        <v>48</v>
      </c>
      <c r="D126" s="318">
        <v>43357</v>
      </c>
      <c r="E126" s="9">
        <v>950</v>
      </c>
      <c r="F126" s="75" t="s">
        <v>1363</v>
      </c>
      <c r="G126" s="54" t="s">
        <v>1484</v>
      </c>
      <c r="H126" s="323">
        <v>772</v>
      </c>
      <c r="I126" s="11">
        <v>41312.92</v>
      </c>
      <c r="J126" s="54" t="s">
        <v>1412</v>
      </c>
      <c r="K126" s="53" t="s">
        <v>114</v>
      </c>
      <c r="L126" s="55" t="s">
        <v>1645</v>
      </c>
      <c r="M126" s="177" t="s">
        <v>1485</v>
      </c>
      <c r="N126" s="174">
        <v>42457</v>
      </c>
      <c r="O126" s="55" t="s">
        <v>2695</v>
      </c>
      <c r="P126" s="174">
        <v>43217</v>
      </c>
      <c r="Q126" s="323"/>
      <c r="R126" s="323"/>
      <c r="S126" s="9"/>
      <c r="T126" s="9"/>
      <c r="U126" s="9"/>
      <c r="V126" s="9"/>
      <c r="W126" s="9"/>
      <c r="X126" s="9"/>
    </row>
    <row r="127" spans="1:24" ht="12.75">
      <c r="A127" s="14">
        <v>125</v>
      </c>
      <c r="B127" s="56" t="s">
        <v>88</v>
      </c>
      <c r="C127" s="56" t="s">
        <v>47</v>
      </c>
      <c r="D127" s="318">
        <v>43357</v>
      </c>
      <c r="E127" s="9">
        <v>5152</v>
      </c>
      <c r="F127" s="75" t="s">
        <v>884</v>
      </c>
      <c r="G127" s="54" t="s">
        <v>888</v>
      </c>
      <c r="H127" s="323">
        <v>278</v>
      </c>
      <c r="I127" s="11">
        <v>9089.92</v>
      </c>
      <c r="J127" s="54" t="s">
        <v>102</v>
      </c>
      <c r="K127" s="53" t="s">
        <v>886</v>
      </c>
      <c r="L127" s="55" t="s">
        <v>2696</v>
      </c>
      <c r="M127" s="177" t="s">
        <v>889</v>
      </c>
      <c r="N127" s="174">
        <v>42369</v>
      </c>
      <c r="O127" s="55" t="s">
        <v>2460</v>
      </c>
      <c r="P127" s="174">
        <v>43172</v>
      </c>
      <c r="Q127" s="55" t="s">
        <v>2697</v>
      </c>
      <c r="R127" s="174">
        <v>43343</v>
      </c>
      <c r="S127" s="9"/>
      <c r="T127" s="9"/>
      <c r="U127" s="9"/>
      <c r="V127" s="9"/>
      <c r="W127" s="9"/>
      <c r="X127" s="9"/>
    </row>
    <row r="128" spans="1:24" ht="12.75">
      <c r="A128" s="14">
        <v>126</v>
      </c>
      <c r="B128" s="56" t="s">
        <v>88</v>
      </c>
      <c r="C128" s="56" t="s">
        <v>47</v>
      </c>
      <c r="D128" s="318">
        <v>43376</v>
      </c>
      <c r="E128" s="9">
        <v>60</v>
      </c>
      <c r="F128" s="75" t="s">
        <v>2978</v>
      </c>
      <c r="G128" s="54" t="s">
        <v>762</v>
      </c>
      <c r="H128" s="55" t="s">
        <v>2979</v>
      </c>
      <c r="I128" s="11">
        <v>0</v>
      </c>
      <c r="J128" s="54" t="s">
        <v>912</v>
      </c>
      <c r="K128" s="53" t="s">
        <v>2980</v>
      </c>
      <c r="L128" s="55" t="s">
        <v>2981</v>
      </c>
      <c r="M128" s="177" t="s">
        <v>2982</v>
      </c>
      <c r="N128" s="174">
        <v>42985</v>
      </c>
      <c r="O128" s="323"/>
      <c r="P128" s="323"/>
      <c r="Q128" s="323"/>
      <c r="R128" s="323"/>
      <c r="S128" s="9"/>
      <c r="T128" s="9"/>
      <c r="U128" s="9"/>
      <c r="V128" s="9"/>
      <c r="W128" s="9"/>
      <c r="X128" s="9"/>
    </row>
    <row r="129" spans="1:24" ht="12.75">
      <c r="A129" s="14">
        <v>127</v>
      </c>
      <c r="B129" s="56" t="s">
        <v>88</v>
      </c>
      <c r="C129" s="56" t="s">
        <v>47</v>
      </c>
      <c r="D129" s="318">
        <v>43377</v>
      </c>
      <c r="E129" s="9">
        <v>1562</v>
      </c>
      <c r="F129" s="75" t="s">
        <v>2623</v>
      </c>
      <c r="G129" s="54" t="s">
        <v>1655</v>
      </c>
      <c r="H129" s="323">
        <v>4880</v>
      </c>
      <c r="I129" s="11">
        <v>10515.26</v>
      </c>
      <c r="J129" s="54" t="s">
        <v>102</v>
      </c>
      <c r="K129" s="53" t="s">
        <v>260</v>
      </c>
      <c r="L129" s="55" t="s">
        <v>2973</v>
      </c>
      <c r="M129" s="177" t="s">
        <v>2627</v>
      </c>
      <c r="N129" s="174">
        <v>42368</v>
      </c>
      <c r="O129" s="55" t="s">
        <v>2628</v>
      </c>
      <c r="P129" s="174">
        <v>43104</v>
      </c>
      <c r="Q129" s="55" t="s">
        <v>2983</v>
      </c>
      <c r="R129" s="174">
        <v>43356</v>
      </c>
      <c r="S129" s="9"/>
      <c r="T129" s="9"/>
      <c r="U129" s="9"/>
      <c r="V129" s="9"/>
      <c r="W129" s="9"/>
      <c r="X129" s="9"/>
    </row>
    <row r="130" spans="1:24" ht="12.75">
      <c r="A130" s="14">
        <v>128</v>
      </c>
      <c r="B130" s="56" t="s">
        <v>88</v>
      </c>
      <c r="C130" s="56" t="s">
        <v>47</v>
      </c>
      <c r="D130" s="318">
        <v>43377</v>
      </c>
      <c r="E130" s="9">
        <v>1561</v>
      </c>
      <c r="F130" s="75" t="s">
        <v>1854</v>
      </c>
      <c r="G130" s="54" t="s">
        <v>930</v>
      </c>
      <c r="H130" s="323">
        <v>4707</v>
      </c>
      <c r="I130" s="11">
        <v>92.71</v>
      </c>
      <c r="J130" s="54" t="s">
        <v>102</v>
      </c>
      <c r="K130" s="53" t="s">
        <v>1855</v>
      </c>
      <c r="L130" s="55" t="s">
        <v>2984</v>
      </c>
      <c r="M130" s="177" t="s">
        <v>2985</v>
      </c>
      <c r="N130" s="174">
        <v>36038</v>
      </c>
      <c r="O130" s="55" t="s">
        <v>2986</v>
      </c>
      <c r="P130" s="174">
        <v>42306</v>
      </c>
      <c r="Q130" s="55" t="s">
        <v>2987</v>
      </c>
      <c r="R130" s="174">
        <v>43277</v>
      </c>
      <c r="S130" s="9"/>
      <c r="T130" s="9"/>
      <c r="U130" s="9"/>
      <c r="V130" s="9"/>
      <c r="W130" s="9"/>
      <c r="X130" s="9"/>
    </row>
    <row r="131" spans="1:24" ht="12.75">
      <c r="A131" s="14">
        <v>129</v>
      </c>
      <c r="B131" s="56" t="s">
        <v>88</v>
      </c>
      <c r="C131" s="56" t="s">
        <v>48</v>
      </c>
      <c r="D131" s="318">
        <v>43377</v>
      </c>
      <c r="E131" s="9">
        <v>1664</v>
      </c>
      <c r="F131" s="75" t="s">
        <v>221</v>
      </c>
      <c r="G131" s="54" t="s">
        <v>539</v>
      </c>
      <c r="H131" s="323">
        <v>1225</v>
      </c>
      <c r="I131" s="11">
        <v>96.63</v>
      </c>
      <c r="J131" s="54" t="s">
        <v>1412</v>
      </c>
      <c r="K131" s="53" t="s">
        <v>2988</v>
      </c>
      <c r="L131" s="55" t="s">
        <v>2989</v>
      </c>
      <c r="M131" s="177" t="s">
        <v>1117</v>
      </c>
      <c r="N131" s="174">
        <v>41696</v>
      </c>
      <c r="O131" s="323"/>
      <c r="P131" s="323"/>
      <c r="Q131" s="323"/>
      <c r="R131" s="323"/>
      <c r="S131" s="9"/>
      <c r="T131" s="9"/>
      <c r="U131" s="9"/>
      <c r="V131" s="9"/>
      <c r="W131" s="9"/>
      <c r="X131" s="9"/>
    </row>
    <row r="132" spans="1:24" ht="12.75">
      <c r="A132" s="14">
        <v>130</v>
      </c>
      <c r="B132" s="56" t="s">
        <v>88</v>
      </c>
      <c r="C132" s="56" t="s">
        <v>47</v>
      </c>
      <c r="D132" s="318">
        <v>43384</v>
      </c>
      <c r="E132" s="9">
        <v>6301</v>
      </c>
      <c r="F132" s="75" t="s">
        <v>209</v>
      </c>
      <c r="G132" s="54" t="s">
        <v>2103</v>
      </c>
      <c r="H132" s="55" t="s">
        <v>1358</v>
      </c>
      <c r="I132" s="11">
        <v>0</v>
      </c>
      <c r="J132" s="54" t="s">
        <v>912</v>
      </c>
      <c r="K132" s="53" t="s">
        <v>2990</v>
      </c>
      <c r="L132" s="55" t="s">
        <v>2991</v>
      </c>
      <c r="M132" s="177" t="s">
        <v>2992</v>
      </c>
      <c r="N132" s="174">
        <v>43196</v>
      </c>
      <c r="O132" s="323"/>
      <c r="P132" s="323"/>
      <c r="Q132" s="323"/>
      <c r="R132" s="323"/>
      <c r="S132" s="9"/>
      <c r="T132" s="9"/>
      <c r="U132" s="9"/>
      <c r="V132" s="9"/>
      <c r="W132" s="9"/>
      <c r="X132" s="9"/>
    </row>
    <row r="133" spans="1:24" ht="12.75">
      <c r="A133" s="14">
        <v>131</v>
      </c>
      <c r="B133" s="56" t="s">
        <v>88</v>
      </c>
      <c r="C133" s="56" t="s">
        <v>47</v>
      </c>
      <c r="D133" s="318">
        <v>43384</v>
      </c>
      <c r="E133" s="9">
        <v>2451</v>
      </c>
      <c r="F133" s="75" t="s">
        <v>273</v>
      </c>
      <c r="G133" s="54" t="s">
        <v>2613</v>
      </c>
      <c r="H133" s="323">
        <v>4139</v>
      </c>
      <c r="I133" s="11">
        <v>76.62</v>
      </c>
      <c r="J133" s="54" t="s">
        <v>102</v>
      </c>
      <c r="K133" s="53" t="s">
        <v>2611</v>
      </c>
      <c r="L133" s="55" t="s">
        <v>2993</v>
      </c>
      <c r="M133" s="177" t="s">
        <v>2994</v>
      </c>
      <c r="N133" s="174">
        <v>43347</v>
      </c>
      <c r="O133" s="323"/>
      <c r="P133" s="323"/>
      <c r="Q133" s="323"/>
      <c r="R133" s="323"/>
      <c r="S133" s="9"/>
      <c r="T133" s="9"/>
      <c r="U133" s="9"/>
      <c r="V133" s="9"/>
      <c r="W133" s="9"/>
      <c r="X133" s="9"/>
    </row>
    <row r="134" spans="1:24" ht="12.75">
      <c r="A134" s="14">
        <v>132</v>
      </c>
      <c r="B134" s="56" t="s">
        <v>88</v>
      </c>
      <c r="C134" s="56" t="s">
        <v>47</v>
      </c>
      <c r="D134" s="318">
        <v>43384</v>
      </c>
      <c r="E134" s="9">
        <v>5920</v>
      </c>
      <c r="F134" s="75" t="s">
        <v>208</v>
      </c>
      <c r="G134" s="54" t="s">
        <v>175</v>
      </c>
      <c r="H134" s="323">
        <v>1975</v>
      </c>
      <c r="I134" s="11">
        <v>0</v>
      </c>
      <c r="J134" s="54" t="s">
        <v>2995</v>
      </c>
      <c r="K134" s="53" t="s">
        <v>2996</v>
      </c>
      <c r="L134" s="55" t="s">
        <v>2997</v>
      </c>
      <c r="M134" s="177" t="s">
        <v>2998</v>
      </c>
      <c r="N134" s="174">
        <v>43041</v>
      </c>
      <c r="O134" s="323"/>
      <c r="P134" s="323"/>
      <c r="Q134" s="323"/>
      <c r="R134" s="323"/>
      <c r="S134" s="9"/>
      <c r="T134" s="9"/>
      <c r="U134" s="9"/>
      <c r="V134" s="9"/>
      <c r="W134" s="9"/>
      <c r="X134" s="9"/>
    </row>
    <row r="135" spans="1:24" ht="12.75">
      <c r="A135" s="14">
        <v>133</v>
      </c>
      <c r="B135" s="56" t="s">
        <v>88</v>
      </c>
      <c r="C135" s="56" t="s">
        <v>47</v>
      </c>
      <c r="D135" s="318">
        <v>43385</v>
      </c>
      <c r="E135" s="9">
        <v>807</v>
      </c>
      <c r="F135" s="75" t="s">
        <v>2310</v>
      </c>
      <c r="G135" s="54" t="s">
        <v>2314</v>
      </c>
      <c r="H135" s="323">
        <v>1829</v>
      </c>
      <c r="I135" s="11">
        <v>9329.48</v>
      </c>
      <c r="J135" s="54" t="s">
        <v>102</v>
      </c>
      <c r="K135" s="53" t="s">
        <v>2312</v>
      </c>
      <c r="L135" s="55" t="s">
        <v>2999</v>
      </c>
      <c r="M135" s="177" t="s">
        <v>2315</v>
      </c>
      <c r="N135" s="174">
        <v>42660</v>
      </c>
      <c r="O135" s="55" t="s">
        <v>3000</v>
      </c>
      <c r="P135" s="174">
        <v>43320</v>
      </c>
      <c r="Q135" s="323"/>
      <c r="R135" s="323"/>
      <c r="S135" s="9"/>
      <c r="T135" s="9"/>
      <c r="U135" s="9"/>
      <c r="V135" s="9"/>
      <c r="W135" s="9"/>
      <c r="X135" s="9"/>
    </row>
    <row r="136" spans="1:24" ht="12.75">
      <c r="A136" s="14">
        <v>134</v>
      </c>
      <c r="B136" s="56" t="s">
        <v>88</v>
      </c>
      <c r="C136" s="56" t="s">
        <v>47</v>
      </c>
      <c r="D136" s="318">
        <v>43385</v>
      </c>
      <c r="E136" s="9">
        <v>1219</v>
      </c>
      <c r="F136" s="75" t="s">
        <v>340</v>
      </c>
      <c r="G136" s="54" t="s">
        <v>172</v>
      </c>
      <c r="H136" s="323">
        <v>2223</v>
      </c>
      <c r="I136" s="11">
        <v>37.78</v>
      </c>
      <c r="J136" s="54" t="s">
        <v>745</v>
      </c>
      <c r="K136" s="53" t="s">
        <v>3001</v>
      </c>
      <c r="L136" s="55" t="s">
        <v>3002</v>
      </c>
      <c r="M136" s="177" t="s">
        <v>3003</v>
      </c>
      <c r="N136" s="174">
        <v>40751</v>
      </c>
      <c r="O136" s="323"/>
      <c r="P136" s="323"/>
      <c r="Q136" s="323"/>
      <c r="R136" s="323"/>
      <c r="S136" s="9"/>
      <c r="T136" s="9"/>
      <c r="U136" s="9"/>
      <c r="V136" s="9"/>
      <c r="W136" s="9"/>
      <c r="X136" s="9"/>
    </row>
    <row r="137" spans="1:24" ht="12.75">
      <c r="A137" s="14">
        <v>135</v>
      </c>
      <c r="B137" s="56" t="s">
        <v>88</v>
      </c>
      <c r="C137" s="56" t="s">
        <v>47</v>
      </c>
      <c r="D137" s="318">
        <v>43390</v>
      </c>
      <c r="E137" s="9">
        <v>3905</v>
      </c>
      <c r="F137" s="75" t="s">
        <v>2465</v>
      </c>
      <c r="G137" s="54" t="s">
        <v>1957</v>
      </c>
      <c r="H137" s="323">
        <v>181</v>
      </c>
      <c r="I137" s="11">
        <v>31.98</v>
      </c>
      <c r="J137" s="54" t="s">
        <v>1353</v>
      </c>
      <c r="K137" s="53" t="s">
        <v>2349</v>
      </c>
      <c r="L137" s="55" t="s">
        <v>3004</v>
      </c>
      <c r="M137" s="177" t="s">
        <v>3005</v>
      </c>
      <c r="N137" s="174">
        <v>43328</v>
      </c>
      <c r="O137" s="323"/>
      <c r="P137" s="323"/>
      <c r="Q137" s="323"/>
      <c r="R137" s="323"/>
      <c r="S137" s="9"/>
      <c r="T137" s="9"/>
      <c r="U137" s="9"/>
      <c r="V137" s="9"/>
      <c r="W137" s="9"/>
      <c r="X137" s="9"/>
    </row>
    <row r="138" spans="1:24" ht="12.75">
      <c r="A138" s="14">
        <v>136</v>
      </c>
      <c r="B138" s="56" t="s">
        <v>88</v>
      </c>
      <c r="C138" s="56" t="s">
        <v>48</v>
      </c>
      <c r="D138" s="318">
        <v>43390</v>
      </c>
      <c r="E138" s="9">
        <v>61</v>
      </c>
      <c r="F138" s="75" t="s">
        <v>207</v>
      </c>
      <c r="G138" s="54" t="s">
        <v>2688</v>
      </c>
      <c r="H138" s="323">
        <v>4846</v>
      </c>
      <c r="I138" s="11">
        <v>58.05</v>
      </c>
      <c r="J138" s="54" t="s">
        <v>102</v>
      </c>
      <c r="K138" s="53" t="s">
        <v>3006</v>
      </c>
      <c r="L138" s="55" t="s">
        <v>3007</v>
      </c>
      <c r="M138" s="177" t="s">
        <v>3008</v>
      </c>
      <c r="N138" s="174">
        <v>31873</v>
      </c>
      <c r="O138" s="323"/>
      <c r="P138" s="323"/>
      <c r="Q138" s="323"/>
      <c r="R138" s="323"/>
      <c r="S138" s="9"/>
      <c r="T138" s="9"/>
      <c r="U138" s="9"/>
      <c r="V138" s="9"/>
      <c r="W138" s="9"/>
      <c r="X138" s="9"/>
    </row>
    <row r="139" spans="1:24" ht="12.75">
      <c r="A139" s="14">
        <v>137</v>
      </c>
      <c r="B139" s="56" t="s">
        <v>88</v>
      </c>
      <c r="C139" s="56" t="s">
        <v>47</v>
      </c>
      <c r="D139" s="318">
        <v>43390</v>
      </c>
      <c r="E139" s="9">
        <v>6235</v>
      </c>
      <c r="F139" s="75" t="s">
        <v>203</v>
      </c>
      <c r="G139" s="54" t="s">
        <v>612</v>
      </c>
      <c r="H139" s="323">
        <v>1495</v>
      </c>
      <c r="I139" s="11">
        <v>12431.22</v>
      </c>
      <c r="J139" s="54" t="s">
        <v>102</v>
      </c>
      <c r="K139" s="53" t="s">
        <v>642</v>
      </c>
      <c r="L139" s="55" t="s">
        <v>3009</v>
      </c>
      <c r="M139" s="177" t="s">
        <v>644</v>
      </c>
      <c r="N139" s="174">
        <v>42517</v>
      </c>
      <c r="O139" s="55" t="s">
        <v>2725</v>
      </c>
      <c r="P139" s="174">
        <v>43147</v>
      </c>
      <c r="Q139" s="55" t="s">
        <v>3010</v>
      </c>
      <c r="R139" s="174">
        <v>43375</v>
      </c>
      <c r="S139" s="9"/>
      <c r="T139" s="9"/>
      <c r="U139" s="9"/>
      <c r="V139" s="9"/>
      <c r="W139" s="9"/>
      <c r="X139" s="9"/>
    </row>
    <row r="140" spans="1:24" ht="12.75">
      <c r="A140" s="14">
        <v>138</v>
      </c>
      <c r="B140" s="56" t="s">
        <v>88</v>
      </c>
      <c r="C140" s="56" t="s">
        <v>47</v>
      </c>
      <c r="D140" s="138">
        <v>43395</v>
      </c>
      <c r="E140" s="9">
        <v>5363</v>
      </c>
      <c r="F140" s="75" t="s">
        <v>1329</v>
      </c>
      <c r="G140" s="54" t="s">
        <v>112</v>
      </c>
      <c r="H140" s="55" t="s">
        <v>3011</v>
      </c>
      <c r="I140" s="11">
        <v>54.21</v>
      </c>
      <c r="J140" s="54" t="s">
        <v>102</v>
      </c>
      <c r="K140" s="53" t="s">
        <v>606</v>
      </c>
      <c r="L140" s="55" t="s">
        <v>3012</v>
      </c>
      <c r="M140" s="177" t="s">
        <v>3013</v>
      </c>
      <c r="N140" s="174">
        <v>39160</v>
      </c>
      <c r="O140" s="55" t="s">
        <v>582</v>
      </c>
      <c r="P140" s="174">
        <v>43143</v>
      </c>
      <c r="Q140" s="323"/>
      <c r="R140" s="323"/>
      <c r="S140" s="9"/>
      <c r="T140" s="9"/>
      <c r="U140" s="9"/>
      <c r="V140" s="9"/>
      <c r="W140" s="9"/>
      <c r="X140" s="9"/>
    </row>
    <row r="141" spans="1:24" ht="12.75">
      <c r="A141" s="14">
        <v>139</v>
      </c>
      <c r="B141" s="56" t="s">
        <v>88</v>
      </c>
      <c r="C141" s="56" t="s">
        <v>47</v>
      </c>
      <c r="D141" s="318">
        <v>43395</v>
      </c>
      <c r="E141" s="9">
        <v>5150</v>
      </c>
      <c r="F141" s="75" t="s">
        <v>206</v>
      </c>
      <c r="G141" s="54" t="s">
        <v>579</v>
      </c>
      <c r="H141" s="323">
        <v>3789</v>
      </c>
      <c r="I141" s="11">
        <v>2.82</v>
      </c>
      <c r="J141" s="54" t="s">
        <v>747</v>
      </c>
      <c r="K141" s="53" t="s">
        <v>577</v>
      </c>
      <c r="L141" s="55" t="s">
        <v>3014</v>
      </c>
      <c r="M141" s="177" t="s">
        <v>3015</v>
      </c>
      <c r="N141" s="174">
        <v>43143</v>
      </c>
      <c r="O141" s="323"/>
      <c r="P141" s="323"/>
      <c r="Q141" s="323"/>
      <c r="R141" s="323"/>
      <c r="S141" s="9"/>
      <c r="T141" s="9"/>
      <c r="U141" s="9"/>
      <c r="V141" s="9"/>
      <c r="W141" s="9"/>
      <c r="X141" s="9"/>
    </row>
    <row r="142" spans="1:24" ht="12.75">
      <c r="A142" s="14">
        <v>140</v>
      </c>
      <c r="B142" s="56" t="s">
        <v>88</v>
      </c>
      <c r="C142" s="56" t="s">
        <v>47</v>
      </c>
      <c r="D142" s="318">
        <v>43399</v>
      </c>
      <c r="E142" s="9">
        <v>1561</v>
      </c>
      <c r="F142" s="75" t="s">
        <v>2753</v>
      </c>
      <c r="G142" s="54" t="s">
        <v>1829</v>
      </c>
      <c r="H142" s="323">
        <v>1382</v>
      </c>
      <c r="I142" s="11">
        <v>84.86</v>
      </c>
      <c r="J142" s="54" t="s">
        <v>3016</v>
      </c>
      <c r="K142" s="53" t="s">
        <v>2750</v>
      </c>
      <c r="L142" s="55" t="s">
        <v>3017</v>
      </c>
      <c r="M142" s="177" t="s">
        <v>3018</v>
      </c>
      <c r="N142" s="174">
        <v>42753</v>
      </c>
      <c r="O142" s="55" t="s">
        <v>3019</v>
      </c>
      <c r="P142" s="174">
        <v>43383</v>
      </c>
      <c r="Q142" s="323"/>
      <c r="R142" s="323"/>
      <c r="S142" s="9"/>
      <c r="T142" s="9"/>
      <c r="U142" s="9"/>
      <c r="V142" s="9"/>
      <c r="W142" s="9"/>
      <c r="X142" s="9"/>
    </row>
    <row r="143" spans="1:24" ht="12.75">
      <c r="A143" s="14">
        <v>141</v>
      </c>
      <c r="B143" s="56" t="s">
        <v>88</v>
      </c>
      <c r="C143" s="56" t="s">
        <v>47</v>
      </c>
      <c r="D143" s="318">
        <v>43399</v>
      </c>
      <c r="E143" s="9">
        <v>69</v>
      </c>
      <c r="F143" s="75" t="s">
        <v>1261</v>
      </c>
      <c r="G143" s="54" t="s">
        <v>117</v>
      </c>
      <c r="H143" s="323">
        <v>5583</v>
      </c>
      <c r="I143" s="11">
        <v>55.45</v>
      </c>
      <c r="J143" s="54" t="s">
        <v>3020</v>
      </c>
      <c r="K143" s="53" t="s">
        <v>3021</v>
      </c>
      <c r="L143" s="55" t="s">
        <v>3022</v>
      </c>
      <c r="M143" s="177" t="s">
        <v>3023</v>
      </c>
      <c r="N143" s="174">
        <v>43098</v>
      </c>
      <c r="O143" s="323"/>
      <c r="P143" s="323"/>
      <c r="Q143" s="323"/>
      <c r="R143" s="323"/>
      <c r="S143" s="9"/>
      <c r="T143" s="9"/>
      <c r="U143" s="9"/>
      <c r="V143" s="9"/>
      <c r="W143" s="9"/>
      <c r="X143" s="9"/>
    </row>
    <row r="144" spans="1:24" ht="12.75">
      <c r="A144" s="14">
        <v>142</v>
      </c>
      <c r="B144" s="56" t="s">
        <v>88</v>
      </c>
      <c r="C144" s="56" t="s">
        <v>47</v>
      </c>
      <c r="D144" s="318">
        <v>43402</v>
      </c>
      <c r="E144" s="9">
        <v>6615</v>
      </c>
      <c r="F144" s="75" t="s">
        <v>206</v>
      </c>
      <c r="G144" s="54" t="s">
        <v>1080</v>
      </c>
      <c r="H144" s="323">
        <v>1980</v>
      </c>
      <c r="I144" s="11">
        <v>0</v>
      </c>
      <c r="J144" s="54" t="s">
        <v>745</v>
      </c>
      <c r="K144" s="53" t="s">
        <v>2352</v>
      </c>
      <c r="L144" s="55" t="s">
        <v>3024</v>
      </c>
      <c r="M144" s="177" t="s">
        <v>3025</v>
      </c>
      <c r="N144" s="174">
        <v>43328</v>
      </c>
      <c r="O144" s="323"/>
      <c r="P144" s="323"/>
      <c r="Q144" s="323"/>
      <c r="R144" s="323"/>
      <c r="S144" s="9"/>
      <c r="T144" s="9"/>
      <c r="U144" s="9"/>
      <c r="V144" s="9"/>
      <c r="W144" s="9"/>
      <c r="X144" s="9"/>
    </row>
    <row r="145" spans="1:24" ht="12.75">
      <c r="A145" s="14">
        <v>143</v>
      </c>
      <c r="B145" s="56" t="s">
        <v>88</v>
      </c>
      <c r="C145" s="56" t="s">
        <v>47</v>
      </c>
      <c r="D145" s="318">
        <v>43402</v>
      </c>
      <c r="E145" s="9">
        <v>6405</v>
      </c>
      <c r="F145" s="75" t="s">
        <v>3026</v>
      </c>
      <c r="G145" s="54" t="s">
        <v>3027</v>
      </c>
      <c r="H145" s="323">
        <v>1306</v>
      </c>
      <c r="I145" s="11">
        <v>519.96</v>
      </c>
      <c r="J145" s="54" t="s">
        <v>747</v>
      </c>
      <c r="K145" s="53" t="s">
        <v>3028</v>
      </c>
      <c r="L145" s="55" t="s">
        <v>3029</v>
      </c>
      <c r="M145" s="177" t="s">
        <v>3030</v>
      </c>
      <c r="N145" s="174">
        <v>42892</v>
      </c>
      <c r="O145" s="323"/>
      <c r="P145" s="323"/>
      <c r="Q145" s="323"/>
      <c r="R145" s="323"/>
      <c r="S145" s="9"/>
      <c r="T145" s="9"/>
      <c r="U145" s="9"/>
      <c r="V145" s="9"/>
      <c r="W145" s="9"/>
      <c r="X145" s="9"/>
    </row>
    <row r="146" spans="1:24" ht="12.75">
      <c r="A146" s="14">
        <v>144</v>
      </c>
      <c r="B146" s="56" t="s">
        <v>88</v>
      </c>
      <c r="C146" s="56" t="s">
        <v>47</v>
      </c>
      <c r="D146" s="318">
        <v>43403</v>
      </c>
      <c r="E146" s="9">
        <v>6139</v>
      </c>
      <c r="F146" s="75" t="s">
        <v>1120</v>
      </c>
      <c r="G146" s="54" t="s">
        <v>612</v>
      </c>
      <c r="H146" s="55" t="s">
        <v>2759</v>
      </c>
      <c r="I146" s="11">
        <v>0</v>
      </c>
      <c r="J146" s="54" t="s">
        <v>912</v>
      </c>
      <c r="K146" s="53" t="s">
        <v>1154</v>
      </c>
      <c r="L146" s="55" t="s">
        <v>3031</v>
      </c>
      <c r="M146" s="177" t="s">
        <v>2998</v>
      </c>
      <c r="N146" s="174">
        <v>43383</v>
      </c>
      <c r="O146" s="323"/>
      <c r="P146" s="323"/>
      <c r="Q146" s="323"/>
      <c r="R146" s="323"/>
      <c r="S146" s="9"/>
      <c r="T146" s="9"/>
      <c r="U146" s="9"/>
      <c r="V146" s="9"/>
      <c r="W146" s="9"/>
      <c r="X146" s="9"/>
    </row>
    <row r="147" spans="1:24" ht="12.75">
      <c r="A147" s="14">
        <v>145</v>
      </c>
      <c r="B147" s="56" t="s">
        <v>88</v>
      </c>
      <c r="C147" s="56" t="s">
        <v>47</v>
      </c>
      <c r="D147" s="318">
        <v>43404</v>
      </c>
      <c r="E147" s="9">
        <v>5129</v>
      </c>
      <c r="F147" s="75" t="s">
        <v>1849</v>
      </c>
      <c r="G147" s="54" t="s">
        <v>131</v>
      </c>
      <c r="H147" s="323">
        <v>2662</v>
      </c>
      <c r="I147" s="11">
        <v>15834.45</v>
      </c>
      <c r="J147" s="54" t="s">
        <v>102</v>
      </c>
      <c r="K147" s="53" t="s">
        <v>1851</v>
      </c>
      <c r="L147" s="55" t="s">
        <v>3032</v>
      </c>
      <c r="M147" s="177" t="s">
        <v>1852</v>
      </c>
      <c r="N147" s="174">
        <v>42366</v>
      </c>
      <c r="O147" s="55" t="s">
        <v>3033</v>
      </c>
      <c r="P147" s="174">
        <v>43277</v>
      </c>
      <c r="Q147" s="323"/>
      <c r="R147" s="323"/>
      <c r="S147" s="9"/>
      <c r="T147" s="9"/>
      <c r="U147" s="9"/>
      <c r="V147" s="9"/>
      <c r="W147" s="9"/>
      <c r="X147" s="9"/>
    </row>
    <row r="148" spans="1:24" ht="12.75">
      <c r="A148" s="14">
        <v>146</v>
      </c>
      <c r="B148" s="56" t="s">
        <v>88</v>
      </c>
      <c r="C148" s="56" t="s">
        <v>47</v>
      </c>
      <c r="D148" s="318">
        <v>43409</v>
      </c>
      <c r="E148" s="9">
        <v>3927</v>
      </c>
      <c r="F148" s="75" t="s">
        <v>1223</v>
      </c>
      <c r="G148" s="54" t="s">
        <v>762</v>
      </c>
      <c r="H148" s="323">
        <v>2417</v>
      </c>
      <c r="I148" s="11">
        <v>62.78</v>
      </c>
      <c r="J148" s="54" t="s">
        <v>912</v>
      </c>
      <c r="K148" s="53" t="s">
        <v>2734</v>
      </c>
      <c r="L148" s="55" t="s">
        <v>3158</v>
      </c>
      <c r="M148" s="177" t="s">
        <v>1818</v>
      </c>
      <c r="N148" s="174">
        <v>43377</v>
      </c>
      <c r="O148" s="55" t="s">
        <v>3159</v>
      </c>
      <c r="P148" s="174">
        <v>39106</v>
      </c>
      <c r="Q148" s="55" t="s">
        <v>2737</v>
      </c>
      <c r="R148" s="174">
        <v>40449</v>
      </c>
      <c r="S148" s="9"/>
      <c r="T148" s="9"/>
      <c r="U148" s="9"/>
      <c r="V148" s="9"/>
      <c r="W148" s="9"/>
      <c r="X148" s="9"/>
    </row>
    <row r="149" spans="1:24" ht="12.75">
      <c r="A149" s="14">
        <v>147</v>
      </c>
      <c r="B149" s="56" t="s">
        <v>88</v>
      </c>
      <c r="C149" s="56" t="s">
        <v>47</v>
      </c>
      <c r="D149" s="318">
        <v>43412</v>
      </c>
      <c r="E149" s="9">
        <v>5269</v>
      </c>
      <c r="F149" s="75" t="s">
        <v>3160</v>
      </c>
      <c r="G149" s="54" t="s">
        <v>140</v>
      </c>
      <c r="H149" s="323">
        <v>5691</v>
      </c>
      <c r="I149" s="11">
        <v>0</v>
      </c>
      <c r="J149" s="54" t="s">
        <v>3161</v>
      </c>
      <c r="K149" s="53" t="s">
        <v>3162</v>
      </c>
      <c r="L149" s="55" t="s">
        <v>3163</v>
      </c>
      <c r="M149" s="177" t="s">
        <v>3164</v>
      </c>
      <c r="N149" s="174">
        <v>43041</v>
      </c>
      <c r="O149" s="55" t="s">
        <v>3165</v>
      </c>
      <c r="P149" s="174">
        <v>24691</v>
      </c>
      <c r="Q149" s="55" t="s">
        <v>3166</v>
      </c>
      <c r="R149" s="174">
        <v>32141</v>
      </c>
      <c r="S149" s="54" t="s">
        <v>3167</v>
      </c>
      <c r="T149" s="318">
        <v>36719</v>
      </c>
      <c r="U149" s="9"/>
      <c r="V149" s="9"/>
      <c r="W149" s="9"/>
      <c r="X149" s="9"/>
    </row>
    <row r="150" spans="1:24" ht="12.75">
      <c r="A150" s="14">
        <v>148</v>
      </c>
      <c r="B150" s="56" t="s">
        <v>88</v>
      </c>
      <c r="C150" s="56" t="s">
        <v>47</v>
      </c>
      <c r="D150" s="318">
        <v>43413</v>
      </c>
      <c r="E150" s="9">
        <v>1231</v>
      </c>
      <c r="F150" s="75" t="s">
        <v>2859</v>
      </c>
      <c r="G150" s="54" t="s">
        <v>1114</v>
      </c>
      <c r="H150" s="323">
        <v>2720</v>
      </c>
      <c r="I150" s="11">
        <v>0</v>
      </c>
      <c r="J150" s="54" t="s">
        <v>1412</v>
      </c>
      <c r="K150" s="53" t="s">
        <v>1563</v>
      </c>
      <c r="L150" s="55" t="s">
        <v>3168</v>
      </c>
      <c r="M150" s="177" t="s">
        <v>3169</v>
      </c>
      <c r="N150" s="174">
        <v>43238</v>
      </c>
      <c r="O150" s="55" t="s">
        <v>1492</v>
      </c>
      <c r="P150" s="174">
        <v>41001</v>
      </c>
      <c r="Q150" s="323"/>
      <c r="R150" s="323"/>
      <c r="S150" s="9"/>
      <c r="T150" s="9"/>
      <c r="U150" s="9"/>
      <c r="V150" s="9"/>
      <c r="W150" s="9"/>
      <c r="X150" s="9"/>
    </row>
    <row r="151" spans="1:24" ht="12.75">
      <c r="A151" s="14">
        <v>149</v>
      </c>
      <c r="B151" s="56" t="s">
        <v>88</v>
      </c>
      <c r="C151" s="56" t="s">
        <v>47</v>
      </c>
      <c r="D151" s="318">
        <v>43419</v>
      </c>
      <c r="E151" s="9">
        <v>4262</v>
      </c>
      <c r="F151" s="75" t="s">
        <v>213</v>
      </c>
      <c r="G151" s="54" t="s">
        <v>210</v>
      </c>
      <c r="H151" s="323">
        <v>401</v>
      </c>
      <c r="I151" s="11">
        <v>0</v>
      </c>
      <c r="J151" s="54" t="s">
        <v>747</v>
      </c>
      <c r="K151" s="53" t="s">
        <v>2321</v>
      </c>
      <c r="L151" s="55" t="s">
        <v>3170</v>
      </c>
      <c r="M151" s="177" t="s">
        <v>3171</v>
      </c>
      <c r="N151" s="174">
        <v>43321</v>
      </c>
      <c r="O151" s="55" t="s">
        <v>2323</v>
      </c>
      <c r="P151" s="174">
        <v>20579</v>
      </c>
      <c r="Q151" s="55" t="s">
        <v>2324</v>
      </c>
      <c r="R151" s="174">
        <v>34506</v>
      </c>
      <c r="S151" s="54" t="s">
        <v>2325</v>
      </c>
      <c r="T151" s="318">
        <v>35053</v>
      </c>
      <c r="U151" s="54" t="s">
        <v>1988</v>
      </c>
      <c r="V151" s="318">
        <v>35184</v>
      </c>
      <c r="W151" s="9"/>
      <c r="X151" s="9"/>
    </row>
    <row r="152" spans="1:24" ht="12.75">
      <c r="A152" s="14">
        <v>150</v>
      </c>
      <c r="B152" s="56" t="s">
        <v>88</v>
      </c>
      <c r="C152" s="56" t="s">
        <v>47</v>
      </c>
      <c r="D152" s="318">
        <v>43423</v>
      </c>
      <c r="E152" s="9">
        <v>5152</v>
      </c>
      <c r="F152" s="75" t="s">
        <v>689</v>
      </c>
      <c r="G152" s="54" t="s">
        <v>888</v>
      </c>
      <c r="H152" s="323">
        <v>300</v>
      </c>
      <c r="I152" s="11">
        <v>4760.36</v>
      </c>
      <c r="J152" s="54" t="s">
        <v>102</v>
      </c>
      <c r="K152" s="53" t="s">
        <v>1673</v>
      </c>
      <c r="L152" s="55" t="s">
        <v>1674</v>
      </c>
      <c r="M152" s="177" t="s">
        <v>2732</v>
      </c>
      <c r="N152" s="174">
        <v>42734</v>
      </c>
      <c r="O152" s="55" t="s">
        <v>3172</v>
      </c>
      <c r="P152" s="174">
        <v>43376</v>
      </c>
      <c r="Q152" s="323"/>
      <c r="R152" s="323"/>
      <c r="S152" s="9"/>
      <c r="T152" s="9"/>
      <c r="U152" s="9"/>
      <c r="V152" s="9"/>
      <c r="W152" s="9"/>
      <c r="X152" s="9"/>
    </row>
    <row r="153" spans="1:24" ht="12.75">
      <c r="A153" s="14">
        <v>151</v>
      </c>
      <c r="B153" s="56" t="s">
        <v>88</v>
      </c>
      <c r="C153" s="56" t="s">
        <v>47</v>
      </c>
      <c r="D153" s="318">
        <v>43425</v>
      </c>
      <c r="E153" s="9">
        <v>946</v>
      </c>
      <c r="F153" s="75" t="s">
        <v>1722</v>
      </c>
      <c r="G153" s="54" t="s">
        <v>786</v>
      </c>
      <c r="H153" s="323">
        <v>1575</v>
      </c>
      <c r="I153" s="11">
        <v>6953.48</v>
      </c>
      <c r="J153" s="54" t="s">
        <v>102</v>
      </c>
      <c r="K153" s="53" t="s">
        <v>1724</v>
      </c>
      <c r="L153" s="55" t="s">
        <v>3135</v>
      </c>
      <c r="M153" s="177" t="s">
        <v>1727</v>
      </c>
      <c r="N153" s="174">
        <v>42367</v>
      </c>
      <c r="O153" s="55" t="s">
        <v>2744</v>
      </c>
      <c r="P153" s="174">
        <v>43258</v>
      </c>
      <c r="Q153" s="55" t="s">
        <v>1245</v>
      </c>
      <c r="R153" s="174">
        <v>43381</v>
      </c>
      <c r="S153" s="9"/>
      <c r="T153" s="9"/>
      <c r="U153" s="9"/>
      <c r="V153" s="9"/>
      <c r="W153" s="9"/>
      <c r="X153" s="9"/>
    </row>
    <row r="154" spans="1:24" ht="12.75">
      <c r="A154" s="14">
        <v>152</v>
      </c>
      <c r="B154" s="56" t="s">
        <v>88</v>
      </c>
      <c r="C154" s="56" t="s">
        <v>47</v>
      </c>
      <c r="D154" s="318">
        <v>43426</v>
      </c>
      <c r="E154" s="9">
        <v>1210</v>
      </c>
      <c r="F154" s="75" t="s">
        <v>1368</v>
      </c>
      <c r="G154" s="54" t="s">
        <v>3173</v>
      </c>
      <c r="H154" s="323">
        <v>1738</v>
      </c>
      <c r="I154" s="11">
        <v>98.4</v>
      </c>
      <c r="J154" s="54" t="s">
        <v>3174</v>
      </c>
      <c r="K154" s="53" t="s">
        <v>1369</v>
      </c>
      <c r="L154" s="55" t="s">
        <v>3175</v>
      </c>
      <c r="M154" s="177" t="s">
        <v>981</v>
      </c>
      <c r="N154" s="174">
        <v>43196</v>
      </c>
      <c r="O154" s="55" t="s">
        <v>1371</v>
      </c>
      <c r="P154" s="174">
        <v>14596</v>
      </c>
      <c r="Q154" s="55" t="s">
        <v>3176</v>
      </c>
      <c r="R154" s="174">
        <v>42745</v>
      </c>
      <c r="S154" s="9"/>
      <c r="T154" s="9"/>
      <c r="U154" s="9"/>
      <c r="V154" s="9"/>
      <c r="W154" s="9"/>
      <c r="X154" s="9"/>
    </row>
    <row r="155" spans="1:24" ht="12.75">
      <c r="A155" s="14">
        <v>153</v>
      </c>
      <c r="B155" s="56" t="s">
        <v>88</v>
      </c>
      <c r="C155" s="56" t="s">
        <v>47</v>
      </c>
      <c r="D155" s="318">
        <v>43430</v>
      </c>
      <c r="E155" s="9">
        <v>5642</v>
      </c>
      <c r="F155" s="75" t="s">
        <v>1329</v>
      </c>
      <c r="G155" s="54" t="s">
        <v>1447</v>
      </c>
      <c r="H155" s="323">
        <v>535</v>
      </c>
      <c r="I155" s="11">
        <v>613.1</v>
      </c>
      <c r="J155" s="54" t="s">
        <v>2430</v>
      </c>
      <c r="K155" s="53" t="s">
        <v>2431</v>
      </c>
      <c r="L155" s="55" t="s">
        <v>3177</v>
      </c>
      <c r="M155" s="177" t="s">
        <v>2338</v>
      </c>
      <c r="N155" s="174">
        <v>42745</v>
      </c>
      <c r="O155" s="55" t="s">
        <v>3178</v>
      </c>
      <c r="P155" s="174">
        <v>43341</v>
      </c>
      <c r="Q155" s="323"/>
      <c r="R155" s="323"/>
      <c r="S155" s="9"/>
      <c r="T155" s="9"/>
      <c r="U155" s="9"/>
      <c r="V155" s="9"/>
      <c r="W155" s="9"/>
      <c r="X155" s="9"/>
    </row>
    <row r="156" spans="1:24" ht="12.75">
      <c r="A156" s="14">
        <v>154</v>
      </c>
      <c r="B156" s="56" t="s">
        <v>88</v>
      </c>
      <c r="C156" s="56" t="s">
        <v>47</v>
      </c>
      <c r="D156" s="318">
        <v>43433</v>
      </c>
      <c r="E156" s="9">
        <v>2856</v>
      </c>
      <c r="F156" s="75" t="s">
        <v>1717</v>
      </c>
      <c r="G156" s="54" t="s">
        <v>828</v>
      </c>
      <c r="H156" s="323">
        <v>4700</v>
      </c>
      <c r="I156" s="11">
        <v>6040.55</v>
      </c>
      <c r="J156" s="54" t="s">
        <v>102</v>
      </c>
      <c r="K156" s="53" t="s">
        <v>3179</v>
      </c>
      <c r="L156" s="55" t="s">
        <v>3180</v>
      </c>
      <c r="M156" s="177" t="s">
        <v>1721</v>
      </c>
      <c r="N156" s="174">
        <v>42884</v>
      </c>
      <c r="O156" s="55" t="s">
        <v>3181</v>
      </c>
      <c r="P156" s="174">
        <v>43256</v>
      </c>
      <c r="Q156" s="323"/>
      <c r="R156" s="323"/>
      <c r="S156" s="9"/>
      <c r="T156" s="9"/>
      <c r="U156" s="9"/>
      <c r="V156" s="9"/>
      <c r="W156" s="9"/>
      <c r="X156" s="9"/>
    </row>
    <row r="157" spans="1:24" ht="12.75">
      <c r="A157" s="14">
        <v>155</v>
      </c>
      <c r="B157" s="56" t="s">
        <v>88</v>
      </c>
      <c r="C157" s="56" t="s">
        <v>47</v>
      </c>
      <c r="D157" s="318">
        <v>43438</v>
      </c>
      <c r="E157" s="9">
        <v>6335</v>
      </c>
      <c r="F157" s="75" t="s">
        <v>2303</v>
      </c>
      <c r="G157" s="54" t="s">
        <v>2306</v>
      </c>
      <c r="H157" s="55" t="s">
        <v>2307</v>
      </c>
      <c r="I157" s="11">
        <v>7634.59</v>
      </c>
      <c r="J157" s="54" t="s">
        <v>3386</v>
      </c>
      <c r="K157" s="53" t="s">
        <v>2304</v>
      </c>
      <c r="L157" s="55" t="s">
        <v>3387</v>
      </c>
      <c r="M157" s="177" t="s">
        <v>2308</v>
      </c>
      <c r="N157" s="174">
        <v>42156</v>
      </c>
      <c r="O157" s="55" t="s">
        <v>2309</v>
      </c>
      <c r="P157" s="174">
        <v>42510</v>
      </c>
      <c r="Q157" s="55" t="s">
        <v>3388</v>
      </c>
      <c r="R157" s="174">
        <v>43320</v>
      </c>
      <c r="S157" s="9"/>
      <c r="T157" s="9"/>
      <c r="U157" s="9"/>
      <c r="V157" s="9"/>
      <c r="W157" s="9"/>
      <c r="X157" s="9"/>
    </row>
    <row r="158" spans="1:24" ht="12.75">
      <c r="A158" s="14">
        <v>156</v>
      </c>
      <c r="B158" s="56" t="s">
        <v>88</v>
      </c>
      <c r="C158" s="56" t="s">
        <v>47</v>
      </c>
      <c r="D158" s="318">
        <v>43441</v>
      </c>
      <c r="E158" s="9">
        <v>3941</v>
      </c>
      <c r="F158" s="75" t="s">
        <v>1429</v>
      </c>
      <c r="G158" s="54" t="s">
        <v>762</v>
      </c>
      <c r="H158" s="55" t="s">
        <v>1432</v>
      </c>
      <c r="I158" s="11">
        <v>0</v>
      </c>
      <c r="J158" s="54" t="s">
        <v>912</v>
      </c>
      <c r="K158" s="53" t="s">
        <v>1430</v>
      </c>
      <c r="L158" s="55" t="s">
        <v>3389</v>
      </c>
      <c r="M158" s="177" t="s">
        <v>3390</v>
      </c>
      <c r="N158" s="174">
        <v>43210</v>
      </c>
      <c r="O158" s="323"/>
      <c r="P158" s="323"/>
      <c r="Q158" s="323"/>
      <c r="R158" s="323"/>
      <c r="S158" s="9"/>
      <c r="T158" s="9"/>
      <c r="U158" s="9"/>
      <c r="V158" s="9"/>
      <c r="W158" s="9"/>
      <c r="X158" s="9"/>
    </row>
    <row r="159" spans="1:24" ht="12.75">
      <c r="A159" s="14">
        <v>157</v>
      </c>
      <c r="B159" s="56" t="s">
        <v>88</v>
      </c>
      <c r="C159" s="56" t="s">
        <v>47</v>
      </c>
      <c r="D159" s="318">
        <v>43441</v>
      </c>
      <c r="E159" s="9">
        <v>1264</v>
      </c>
      <c r="F159" s="75" t="s">
        <v>751</v>
      </c>
      <c r="G159" s="54" t="s">
        <v>800</v>
      </c>
      <c r="H159" s="323">
        <v>5100</v>
      </c>
      <c r="I159" s="11">
        <v>5803.35</v>
      </c>
      <c r="J159" s="54" t="s">
        <v>102</v>
      </c>
      <c r="K159" s="53" t="s">
        <v>1417</v>
      </c>
      <c r="L159" s="55" t="s">
        <v>3378</v>
      </c>
      <c r="M159" s="177" t="s">
        <v>1420</v>
      </c>
      <c r="N159" s="174">
        <v>42522</v>
      </c>
      <c r="O159" s="55" t="s">
        <v>3391</v>
      </c>
      <c r="P159" s="174">
        <v>43210</v>
      </c>
      <c r="Q159" s="323"/>
      <c r="R159" s="323"/>
      <c r="S159" s="9"/>
      <c r="T159" s="9"/>
      <c r="U159" s="9"/>
      <c r="V159" s="9"/>
      <c r="W159" s="9"/>
      <c r="X159" s="9"/>
    </row>
    <row r="160" spans="1:24" ht="12.75">
      <c r="A160" s="14">
        <v>158</v>
      </c>
      <c r="B160" s="56" t="s">
        <v>88</v>
      </c>
      <c r="C160" s="56" t="s">
        <v>47</v>
      </c>
      <c r="D160" s="318">
        <v>43441</v>
      </c>
      <c r="E160" s="9">
        <v>1219</v>
      </c>
      <c r="F160" s="75" t="s">
        <v>1261</v>
      </c>
      <c r="G160" s="54" t="s">
        <v>155</v>
      </c>
      <c r="H160" s="55" t="s">
        <v>2594</v>
      </c>
      <c r="I160" s="11">
        <v>0</v>
      </c>
      <c r="J160" s="54" t="s">
        <v>912</v>
      </c>
      <c r="K160" s="53" t="s">
        <v>1135</v>
      </c>
      <c r="L160" s="55" t="s">
        <v>1136</v>
      </c>
      <c r="M160" s="177" t="s">
        <v>1252</v>
      </c>
      <c r="N160" s="174">
        <v>43347</v>
      </c>
      <c r="O160" s="323"/>
      <c r="P160" s="323"/>
      <c r="Q160" s="323"/>
      <c r="R160" s="323"/>
      <c r="S160" s="9"/>
      <c r="T160" s="9"/>
      <c r="U160" s="9"/>
      <c r="V160" s="9"/>
      <c r="W160" s="9"/>
      <c r="X160" s="9"/>
    </row>
    <row r="161" spans="1:24" ht="12.75">
      <c r="A161" s="14">
        <v>159</v>
      </c>
      <c r="B161" s="56" t="s">
        <v>88</v>
      </c>
      <c r="C161" s="56" t="s">
        <v>47</v>
      </c>
      <c r="D161" s="318">
        <v>43446</v>
      </c>
      <c r="E161" s="9">
        <v>3926</v>
      </c>
      <c r="F161" s="75" t="s">
        <v>206</v>
      </c>
      <c r="G161" s="54" t="s">
        <v>762</v>
      </c>
      <c r="H161" s="323">
        <v>2181</v>
      </c>
      <c r="I161" s="11">
        <v>16.35</v>
      </c>
      <c r="J161" s="54" t="s">
        <v>3392</v>
      </c>
      <c r="K161" s="53" t="s">
        <v>3393</v>
      </c>
      <c r="L161" s="55" t="s">
        <v>3394</v>
      </c>
      <c r="M161" s="177" t="s">
        <v>2193</v>
      </c>
      <c r="N161" s="174">
        <v>43126</v>
      </c>
      <c r="O161" s="323"/>
      <c r="P161" s="323"/>
      <c r="Q161" s="323"/>
      <c r="R161" s="323"/>
      <c r="S161" s="9"/>
      <c r="T161" s="9"/>
      <c r="U161" s="9"/>
      <c r="V161" s="9"/>
      <c r="W161" s="9"/>
      <c r="X161" s="9"/>
    </row>
    <row r="162" spans="1:24" ht="12.75">
      <c r="A162" s="14">
        <v>160</v>
      </c>
      <c r="B162" s="56" t="s">
        <v>88</v>
      </c>
      <c r="C162" s="56" t="s">
        <v>47</v>
      </c>
      <c r="D162" s="318">
        <v>43446</v>
      </c>
      <c r="E162" s="9">
        <v>562</v>
      </c>
      <c r="F162" s="75" t="s">
        <v>2273</v>
      </c>
      <c r="G162" s="54" t="s">
        <v>1625</v>
      </c>
      <c r="H162" s="323">
        <v>4870</v>
      </c>
      <c r="I162" s="11">
        <v>4954.69</v>
      </c>
      <c r="J162" s="54" t="s">
        <v>102</v>
      </c>
      <c r="K162" s="53" t="s">
        <v>886</v>
      </c>
      <c r="L162" s="55" t="s">
        <v>2696</v>
      </c>
      <c r="M162" s="177" t="s">
        <v>2277</v>
      </c>
      <c r="N162" s="174">
        <v>42724</v>
      </c>
      <c r="O162" s="55" t="s">
        <v>3123</v>
      </c>
      <c r="P162" s="174">
        <v>43306</v>
      </c>
      <c r="Q162" s="55" t="s">
        <v>1589</v>
      </c>
      <c r="R162" s="174">
        <v>43433</v>
      </c>
      <c r="S162" s="9"/>
      <c r="T162" s="9"/>
      <c r="U162" s="9"/>
      <c r="V162" s="9"/>
      <c r="W162" s="9"/>
      <c r="X162" s="9"/>
    </row>
    <row r="163" spans="1:24" ht="12.75">
      <c r="A163" s="14">
        <v>161</v>
      </c>
      <c r="B163" s="56" t="s">
        <v>88</v>
      </c>
      <c r="C163" s="56" t="s">
        <v>47</v>
      </c>
      <c r="D163" s="318">
        <v>43452</v>
      </c>
      <c r="E163" s="9">
        <v>766</v>
      </c>
      <c r="F163" s="75" t="s">
        <v>2204</v>
      </c>
      <c r="G163" s="54" t="s">
        <v>727</v>
      </c>
      <c r="H163" s="323">
        <v>610</v>
      </c>
      <c r="I163" s="11">
        <v>4891.11</v>
      </c>
      <c r="J163" s="54" t="s">
        <v>102</v>
      </c>
      <c r="K163" s="53" t="s">
        <v>2206</v>
      </c>
      <c r="L163" s="55" t="s">
        <v>3395</v>
      </c>
      <c r="M163" s="177" t="s">
        <v>2209</v>
      </c>
      <c r="N163" s="174">
        <v>42874</v>
      </c>
      <c r="O163" s="55" t="s">
        <v>3396</v>
      </c>
      <c r="P163" s="175">
        <v>43284</v>
      </c>
      <c r="Q163" s="323"/>
      <c r="R163" s="323"/>
      <c r="S163" s="9"/>
      <c r="T163" s="9"/>
      <c r="U163" s="9"/>
      <c r="V163" s="9"/>
      <c r="W163" s="9"/>
      <c r="X163" s="9"/>
    </row>
    <row r="164" spans="1:24" ht="12.75">
      <c r="A164" s="14">
        <v>162</v>
      </c>
      <c r="B164" s="56" t="s">
        <v>88</v>
      </c>
      <c r="C164" s="56" t="s">
        <v>47</v>
      </c>
      <c r="D164" s="318">
        <v>43453</v>
      </c>
      <c r="E164" s="9">
        <v>1026</v>
      </c>
      <c r="F164" s="75" t="s">
        <v>1223</v>
      </c>
      <c r="G164" s="54" t="s">
        <v>1740</v>
      </c>
      <c r="H164" s="323">
        <v>2371</v>
      </c>
      <c r="I164" s="11">
        <v>5.5</v>
      </c>
      <c r="J164" s="54" t="s">
        <v>102</v>
      </c>
      <c r="K164" s="53" t="s">
        <v>3397</v>
      </c>
      <c r="L164" s="55" t="s">
        <v>3398</v>
      </c>
      <c r="M164" s="177" t="s">
        <v>3399</v>
      </c>
      <c r="N164" s="174">
        <v>24238</v>
      </c>
      <c r="O164" s="323"/>
      <c r="P164" s="323"/>
      <c r="Q164" s="323"/>
      <c r="R164" s="323"/>
      <c r="S164" s="9"/>
      <c r="T164" s="9"/>
      <c r="U164" s="9"/>
      <c r="V164" s="9"/>
      <c r="W164" s="9"/>
      <c r="X164" s="9"/>
    </row>
    <row r="165" spans="1:24" ht="12.75">
      <c r="A165" s="14">
        <v>163</v>
      </c>
      <c r="B165" s="56" t="s">
        <v>88</v>
      </c>
      <c r="C165" s="56" t="s">
        <v>48</v>
      </c>
      <c r="D165" s="318">
        <v>43454</v>
      </c>
      <c r="E165" s="9">
        <v>3051</v>
      </c>
      <c r="F165" s="75" t="s">
        <v>2745</v>
      </c>
      <c r="G165" s="54" t="s">
        <v>615</v>
      </c>
      <c r="H165" s="323">
        <v>4623</v>
      </c>
      <c r="I165" s="11">
        <v>5723.2</v>
      </c>
      <c r="J165" s="54" t="s">
        <v>102</v>
      </c>
      <c r="K165" s="53" t="s">
        <v>2852</v>
      </c>
      <c r="L165" s="55" t="s">
        <v>3400</v>
      </c>
      <c r="M165" s="177" t="s">
        <v>2853</v>
      </c>
      <c r="N165" s="174">
        <v>42852</v>
      </c>
      <c r="O165" s="55" t="s">
        <v>3401</v>
      </c>
      <c r="P165" s="174">
        <v>43404</v>
      </c>
      <c r="Q165" s="323"/>
      <c r="R165" s="323"/>
      <c r="S165" s="9"/>
      <c r="T165" s="9"/>
      <c r="U165" s="9"/>
      <c r="V165" s="9"/>
      <c r="W165" s="9"/>
      <c r="X165" s="9"/>
    </row>
    <row r="166" spans="1:24" ht="12.75">
      <c r="A166" s="14">
        <v>164</v>
      </c>
      <c r="B166" s="56" t="s">
        <v>88</v>
      </c>
      <c r="C166" s="56" t="s">
        <v>47</v>
      </c>
      <c r="D166" s="318">
        <v>43455</v>
      </c>
      <c r="E166" s="9">
        <v>6501</v>
      </c>
      <c r="F166" s="75" t="s">
        <v>1343</v>
      </c>
      <c r="G166" s="54" t="s">
        <v>1488</v>
      </c>
      <c r="H166" s="323">
        <v>1799</v>
      </c>
      <c r="I166" s="11">
        <v>0</v>
      </c>
      <c r="J166" s="54" t="s">
        <v>745</v>
      </c>
      <c r="K166" s="53" t="s">
        <v>1486</v>
      </c>
      <c r="L166" s="55" t="s">
        <v>3402</v>
      </c>
      <c r="M166" s="177" t="s">
        <v>3403</v>
      </c>
      <c r="N166" s="174">
        <v>43222</v>
      </c>
      <c r="O166" s="323"/>
      <c r="P166" s="323"/>
      <c r="Q166" s="323"/>
      <c r="R166" s="323"/>
      <c r="S166" s="9"/>
      <c r="T166" s="9"/>
      <c r="U166" s="9"/>
      <c r="V166" s="9"/>
      <c r="W166" s="9"/>
      <c r="X166" s="9"/>
    </row>
  </sheetData>
  <sheetProtection/>
  <mergeCells count="2">
    <mergeCell ref="E1:F1"/>
    <mergeCell ref="G1:H1"/>
  </mergeCells>
  <printOptions/>
  <pageMargins left="0.5905511811023623" right="0.5905511811023623" top="1.1811023622047245" bottom="0.5905511811023623" header="0.3937007874015748" footer="0"/>
  <pageSetup fitToHeight="3" fitToWidth="2" horizontalDpi="300" verticalDpi="300" orientation="landscape" paperSize="9" scale="61" r:id="rId1"/>
  <headerFooter alignWithMargins="0">
    <oddHeader>&amp;LI. MUNICIPALIDAD DE ÑUÑOA
DIRECCION DE OBRAS MUNICIPALES
DEPARTAMENTO DE INFORMATICA Y CATASTRO&amp;CLISTADO MAESTRO DE
RECEPCIONES FINALES&amp;RPERIODO: 2017
</oddHeader>
    <oddFooter>&amp;L&amp;F&amp;C&amp;P de &amp;N</oddFooter>
  </headerFooter>
  <ignoredErrors>
    <ignoredError sqref="F6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0" sqref="A10"/>
    </sheetView>
  </sheetViews>
  <sheetFormatPr defaultColWidth="12.8515625" defaultRowHeight="12.75"/>
  <cols>
    <col min="1" max="1" width="6.28125" style="149" bestFit="1" customWidth="1"/>
    <col min="2" max="2" width="5.421875" style="22" bestFit="1" customWidth="1"/>
    <col min="3" max="3" width="12.57421875" style="22" bestFit="1" customWidth="1"/>
    <col min="4" max="4" width="10.140625" style="1" bestFit="1" customWidth="1"/>
    <col min="5" max="5" width="5.00390625" style="1" bestFit="1" customWidth="1"/>
    <col min="6" max="6" width="7.00390625" style="40" bestFit="1" customWidth="1"/>
    <col min="7" max="7" width="39.140625" style="1" bestFit="1" customWidth="1"/>
    <col min="8" max="8" width="14.421875" style="1" bestFit="1" customWidth="1"/>
    <col min="9" max="9" width="37.8515625" style="1" bestFit="1" customWidth="1"/>
    <col min="10" max="10" width="48.421875" style="1" bestFit="1" customWidth="1"/>
    <col min="11" max="11" width="13.140625" style="1" bestFit="1" customWidth="1"/>
    <col min="12" max="16384" width="12.8515625" style="1" customWidth="1"/>
  </cols>
  <sheetData>
    <row r="1" spans="1:11" ht="12.75">
      <c r="A1" s="190" t="s">
        <v>10</v>
      </c>
      <c r="B1" s="195" t="s">
        <v>13</v>
      </c>
      <c r="C1" s="195" t="s">
        <v>51</v>
      </c>
      <c r="D1" s="195" t="s">
        <v>17</v>
      </c>
      <c r="E1" s="381" t="s">
        <v>5</v>
      </c>
      <c r="F1" s="382"/>
      <c r="G1" s="381" t="s">
        <v>59</v>
      </c>
      <c r="H1" s="382"/>
      <c r="I1" s="265" t="s">
        <v>3</v>
      </c>
      <c r="J1" s="267" t="s">
        <v>4</v>
      </c>
      <c r="K1" s="269" t="s">
        <v>36</v>
      </c>
    </row>
    <row r="2" spans="1:11" ht="13.5" thickBot="1">
      <c r="A2" s="191" t="s">
        <v>25</v>
      </c>
      <c r="B2" s="196"/>
      <c r="C2" s="196"/>
      <c r="D2" s="197"/>
      <c r="E2" s="198" t="s">
        <v>55</v>
      </c>
      <c r="F2" s="238" t="s">
        <v>56</v>
      </c>
      <c r="G2" s="198" t="s">
        <v>60</v>
      </c>
      <c r="H2" s="222" t="s">
        <v>61</v>
      </c>
      <c r="I2" s="266"/>
      <c r="J2" s="266"/>
      <c r="K2" s="270"/>
    </row>
    <row r="3" spans="1:11" ht="12.75">
      <c r="A3" s="260">
        <v>1</v>
      </c>
      <c r="B3" s="261" t="s">
        <v>142</v>
      </c>
      <c r="C3" s="335"/>
      <c r="D3" s="262">
        <v>43119</v>
      </c>
      <c r="E3" s="263">
        <v>27</v>
      </c>
      <c r="F3" s="264">
        <v>49</v>
      </c>
      <c r="G3" s="264" t="s">
        <v>136</v>
      </c>
      <c r="H3" s="263" t="s">
        <v>801</v>
      </c>
      <c r="I3" s="68" t="s">
        <v>102</v>
      </c>
      <c r="J3" s="264" t="s">
        <v>745</v>
      </c>
      <c r="K3" s="268">
        <v>43119</v>
      </c>
    </row>
    <row r="4" spans="1:11" ht="12.75">
      <c r="A4" s="16">
        <v>2</v>
      </c>
      <c r="B4" s="81" t="s">
        <v>142</v>
      </c>
      <c r="C4" s="320"/>
      <c r="D4" s="262">
        <v>43119</v>
      </c>
      <c r="E4" s="69">
        <v>27</v>
      </c>
      <c r="F4" s="68">
        <v>43</v>
      </c>
      <c r="G4" s="264" t="s">
        <v>136</v>
      </c>
      <c r="H4" s="263" t="s">
        <v>802</v>
      </c>
      <c r="I4" s="68" t="s">
        <v>102</v>
      </c>
      <c r="J4" s="68" t="s">
        <v>803</v>
      </c>
      <c r="K4" s="268">
        <v>43119</v>
      </c>
    </row>
    <row r="5" spans="1:11" ht="12.75">
      <c r="A5" s="14">
        <v>3</v>
      </c>
      <c r="B5" s="56" t="s">
        <v>142</v>
      </c>
      <c r="C5" s="320"/>
      <c r="D5" s="318">
        <v>43140</v>
      </c>
      <c r="E5" s="9">
        <v>1256</v>
      </c>
      <c r="F5" s="321">
        <v>12</v>
      </c>
      <c r="G5" s="54" t="s">
        <v>800</v>
      </c>
      <c r="H5" s="9">
        <v>4456</v>
      </c>
      <c r="I5" s="54" t="s">
        <v>102</v>
      </c>
      <c r="J5" s="54" t="s">
        <v>750</v>
      </c>
      <c r="K5" s="318">
        <v>43140</v>
      </c>
    </row>
    <row r="6" spans="1:11" ht="12.75">
      <c r="A6" s="14">
        <v>4</v>
      </c>
      <c r="B6" s="56" t="s">
        <v>142</v>
      </c>
      <c r="C6" s="320"/>
      <c r="D6" s="318">
        <v>43250</v>
      </c>
      <c r="E6" s="9">
        <v>5712</v>
      </c>
      <c r="F6" s="321">
        <v>30</v>
      </c>
      <c r="G6" s="54" t="s">
        <v>175</v>
      </c>
      <c r="H6" s="9">
        <v>12404</v>
      </c>
      <c r="I6" s="54" t="s">
        <v>102</v>
      </c>
      <c r="J6" s="54" t="s">
        <v>1615</v>
      </c>
      <c r="K6" s="318">
        <v>43250</v>
      </c>
    </row>
    <row r="7" spans="1:11" ht="12.75">
      <c r="A7" s="14">
        <v>5</v>
      </c>
      <c r="B7" s="56" t="s">
        <v>142</v>
      </c>
      <c r="C7" s="320"/>
      <c r="D7" s="318">
        <v>43292</v>
      </c>
      <c r="E7" s="9">
        <v>66</v>
      </c>
      <c r="F7" s="321">
        <v>22</v>
      </c>
      <c r="G7" s="54" t="s">
        <v>762</v>
      </c>
      <c r="H7" s="9">
        <v>5370</v>
      </c>
      <c r="I7" s="54" t="s">
        <v>102</v>
      </c>
      <c r="J7" s="54" t="s">
        <v>2098</v>
      </c>
      <c r="K7" s="318">
        <v>43292</v>
      </c>
    </row>
    <row r="8" spans="1:11" ht="12.75">
      <c r="A8" s="14">
        <v>6</v>
      </c>
      <c r="B8" s="56" t="s">
        <v>142</v>
      </c>
      <c r="C8" s="320"/>
      <c r="D8" s="318">
        <v>43437</v>
      </c>
      <c r="E8" s="9">
        <v>5160</v>
      </c>
      <c r="F8" s="321">
        <v>6</v>
      </c>
      <c r="G8" s="54" t="s">
        <v>2378</v>
      </c>
      <c r="H8" s="9">
        <v>370</v>
      </c>
      <c r="I8" s="54" t="s">
        <v>3384</v>
      </c>
      <c r="J8" s="54" t="s">
        <v>3385</v>
      </c>
      <c r="K8" s="318">
        <v>43333</v>
      </c>
    </row>
    <row r="9" spans="1:11" ht="12.75">
      <c r="A9" s="14">
        <v>7</v>
      </c>
      <c r="B9" s="56" t="s">
        <v>142</v>
      </c>
      <c r="C9" s="320"/>
      <c r="D9" s="318">
        <v>43441</v>
      </c>
      <c r="E9" s="9">
        <v>4058</v>
      </c>
      <c r="F9" s="321">
        <v>13</v>
      </c>
      <c r="G9" s="54" t="s">
        <v>2378</v>
      </c>
      <c r="H9" s="9">
        <v>333</v>
      </c>
      <c r="I9" s="54" t="s">
        <v>3384</v>
      </c>
      <c r="J9" s="54" t="s">
        <v>745</v>
      </c>
      <c r="K9" s="318">
        <v>43263</v>
      </c>
    </row>
  </sheetData>
  <sheetProtection objects="1" scenarios="1" selectLockedCells="1" selectUnlockedCells="1"/>
  <mergeCells count="2">
    <mergeCell ref="E1:F1"/>
    <mergeCell ref="G1:H1"/>
  </mergeCells>
  <printOptions horizontalCentered="1"/>
  <pageMargins left="0.5905511811023623" right="0.5905511811023623" top="1.1811023622047245" bottom="0.5905511811023623" header="0.3937007874015748" footer="0"/>
  <pageSetup fitToHeight="1" fitToWidth="1" horizontalDpi="300" verticalDpi="300" orientation="landscape" paperSize="9" scale="87" r:id="rId1"/>
  <headerFooter alignWithMargins="0">
    <oddHeader>&amp;LI. MUNICIPALIDAD DE ÑUÑOA
DIRECCION DE OBRAS MUNICIPALES
DEPARTAMENTO DE INFORMATICA Y CATASTRO&amp;CLISTADO MAESTRO DE
CAMBIOS DE DESTINO&amp;RPERIODO: 2017</oddHeader>
    <oddFooter>&amp;L&amp;F&amp;C&amp;P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84"/>
  <sheetViews>
    <sheetView zoomScalePageLayoutView="0" workbookViewId="0" topLeftCell="A1">
      <pane ySplit="2" topLeftCell="A17" activePane="bottomLeft" state="frozen"/>
      <selection pane="topLeft" activeCell="A1" sqref="A1"/>
      <selection pane="bottomLeft" activeCell="A45" sqref="A45"/>
    </sheetView>
  </sheetViews>
  <sheetFormatPr defaultColWidth="11.421875" defaultRowHeight="12.75"/>
  <cols>
    <col min="1" max="1" width="6.7109375" style="154" bestFit="1" customWidth="1"/>
    <col min="2" max="2" width="5.8515625" style="0" bestFit="1" customWidth="1"/>
    <col min="3" max="3" width="10.140625" style="0" bestFit="1" customWidth="1"/>
    <col min="4" max="4" width="5.00390625" style="0" bestFit="1" customWidth="1"/>
    <col min="5" max="5" width="22.140625" style="0" bestFit="1" customWidth="1"/>
    <col min="6" max="7" width="13.7109375" style="342" bestFit="1" customWidth="1"/>
    <col min="8" max="8" width="25.7109375" style="0" bestFit="1" customWidth="1"/>
    <col min="9" max="9" width="69.140625" style="0" customWidth="1"/>
    <col min="10" max="10" width="11.7109375" style="0" bestFit="1" customWidth="1"/>
    <col min="11" max="11" width="33.8515625" style="0" bestFit="1" customWidth="1"/>
    <col min="12" max="12" width="38.57421875" style="0" bestFit="1" customWidth="1"/>
    <col min="13" max="13" width="9.421875" style="0" bestFit="1" customWidth="1"/>
    <col min="14" max="14" width="14.28125" style="302" bestFit="1" customWidth="1"/>
    <col min="15" max="15" width="17.8515625" style="0" bestFit="1" customWidth="1"/>
  </cols>
  <sheetData>
    <row r="1" spans="1:15" s="19" customFormat="1" ht="12.75">
      <c r="A1" s="190" t="s">
        <v>10</v>
      </c>
      <c r="B1" s="195" t="s">
        <v>13</v>
      </c>
      <c r="C1" s="195" t="s">
        <v>17</v>
      </c>
      <c r="D1" s="381" t="s">
        <v>5</v>
      </c>
      <c r="E1" s="382"/>
      <c r="F1" s="340" t="s">
        <v>24</v>
      </c>
      <c r="G1" s="343"/>
      <c r="H1" s="195" t="s">
        <v>13</v>
      </c>
      <c r="I1" s="195" t="s">
        <v>19</v>
      </c>
      <c r="J1" s="195" t="s">
        <v>6</v>
      </c>
      <c r="K1" s="210" t="s">
        <v>32</v>
      </c>
      <c r="L1" s="210" t="s">
        <v>0</v>
      </c>
      <c r="M1" s="215" t="s">
        <v>25</v>
      </c>
      <c r="N1" s="280" t="s">
        <v>180</v>
      </c>
      <c r="O1" s="282" t="s">
        <v>183</v>
      </c>
    </row>
    <row r="2" spans="1:15" s="19" customFormat="1" ht="13.5" thickBot="1">
      <c r="A2" s="191" t="s">
        <v>25</v>
      </c>
      <c r="B2" s="196"/>
      <c r="C2" s="197"/>
      <c r="D2" s="198" t="s">
        <v>55</v>
      </c>
      <c r="E2" s="338" t="s">
        <v>56</v>
      </c>
      <c r="F2" s="341" t="s">
        <v>181</v>
      </c>
      <c r="G2" s="344" t="s">
        <v>182</v>
      </c>
      <c r="H2" s="197"/>
      <c r="I2" s="196"/>
      <c r="J2" s="196"/>
      <c r="K2" s="211"/>
      <c r="L2" s="212"/>
      <c r="M2" s="196"/>
      <c r="N2" s="281"/>
      <c r="O2" s="283"/>
    </row>
    <row r="3" spans="1:15" ht="12.75">
      <c r="A3" s="336">
        <v>26</v>
      </c>
      <c r="B3" s="155" t="s">
        <v>497</v>
      </c>
      <c r="C3" s="288">
        <v>43105</v>
      </c>
      <c r="D3" s="156">
        <v>651</v>
      </c>
      <c r="E3" s="83" t="s">
        <v>805</v>
      </c>
      <c r="F3" s="285">
        <v>10000000</v>
      </c>
      <c r="G3" s="285">
        <v>100000</v>
      </c>
      <c r="H3" s="54" t="s">
        <v>193</v>
      </c>
      <c r="I3" s="156" t="s">
        <v>498</v>
      </c>
      <c r="J3" s="156" t="s">
        <v>499</v>
      </c>
      <c r="K3" s="156" t="s">
        <v>495</v>
      </c>
      <c r="L3" s="156" t="s">
        <v>247</v>
      </c>
      <c r="M3" s="289" t="s">
        <v>496</v>
      </c>
      <c r="N3" s="192" t="s">
        <v>814</v>
      </c>
      <c r="O3" s="288"/>
    </row>
    <row r="4" spans="1:15" ht="12.75">
      <c r="A4" s="336">
        <v>27</v>
      </c>
      <c r="B4" s="155" t="s">
        <v>497</v>
      </c>
      <c r="C4" s="284">
        <v>43105</v>
      </c>
      <c r="D4" s="155">
        <v>766</v>
      </c>
      <c r="E4" s="145">
        <v>83</v>
      </c>
      <c r="F4" s="286">
        <v>10000000</v>
      </c>
      <c r="G4" s="286">
        <v>100000</v>
      </c>
      <c r="H4" s="54" t="s">
        <v>193</v>
      </c>
      <c r="I4" s="156" t="s">
        <v>498</v>
      </c>
      <c r="J4" s="156" t="s">
        <v>499</v>
      </c>
      <c r="K4" s="156" t="s">
        <v>495</v>
      </c>
      <c r="L4" s="54" t="s">
        <v>133</v>
      </c>
      <c r="M4" s="146">
        <v>671</v>
      </c>
      <c r="N4" s="192" t="s">
        <v>814</v>
      </c>
      <c r="O4" s="284"/>
    </row>
    <row r="5" spans="1:15" ht="12.75">
      <c r="A5" s="345">
        <v>1</v>
      </c>
      <c r="B5" s="54" t="s">
        <v>497</v>
      </c>
      <c r="C5" s="284">
        <v>43115</v>
      </c>
      <c r="D5" s="155">
        <v>40</v>
      </c>
      <c r="E5" s="53" t="s">
        <v>804</v>
      </c>
      <c r="F5" s="286">
        <v>2569067</v>
      </c>
      <c r="G5" s="286">
        <v>25690</v>
      </c>
      <c r="H5" s="54" t="s">
        <v>806</v>
      </c>
      <c r="I5" s="54" t="s">
        <v>807</v>
      </c>
      <c r="J5" s="54" t="s">
        <v>808</v>
      </c>
      <c r="K5" s="54" t="s">
        <v>809</v>
      </c>
      <c r="L5" s="54" t="s">
        <v>762</v>
      </c>
      <c r="M5" s="146">
        <v>3350</v>
      </c>
      <c r="N5" s="346">
        <v>122.3</v>
      </c>
      <c r="O5" s="155"/>
    </row>
    <row r="6" spans="1:15" ht="12.75">
      <c r="A6" s="345">
        <v>2</v>
      </c>
      <c r="B6" s="106" t="s">
        <v>497</v>
      </c>
      <c r="C6" s="284">
        <v>43115</v>
      </c>
      <c r="D6" s="155">
        <v>1411</v>
      </c>
      <c r="E6" s="145">
        <v>24</v>
      </c>
      <c r="F6" s="286">
        <v>880000</v>
      </c>
      <c r="G6" s="286">
        <v>8800</v>
      </c>
      <c r="H6" s="106" t="s">
        <v>806</v>
      </c>
      <c r="I6" s="106" t="s">
        <v>810</v>
      </c>
      <c r="J6" s="106" t="s">
        <v>811</v>
      </c>
      <c r="K6" s="106" t="s">
        <v>812</v>
      </c>
      <c r="L6" s="106" t="s">
        <v>813</v>
      </c>
      <c r="M6" s="146">
        <v>811</v>
      </c>
      <c r="N6" s="346">
        <v>34</v>
      </c>
      <c r="O6" s="284">
        <v>43115</v>
      </c>
    </row>
    <row r="7" spans="1:15" ht="12.75">
      <c r="A7" s="345">
        <v>3</v>
      </c>
      <c r="B7" s="106" t="s">
        <v>497</v>
      </c>
      <c r="C7" s="284">
        <v>43122</v>
      </c>
      <c r="D7" s="155">
        <v>3929</v>
      </c>
      <c r="E7" s="145">
        <v>247</v>
      </c>
      <c r="F7" s="286">
        <v>4900000</v>
      </c>
      <c r="G7" s="286">
        <v>49000</v>
      </c>
      <c r="H7" s="106" t="s">
        <v>193</v>
      </c>
      <c r="I7" s="106" t="s">
        <v>815</v>
      </c>
      <c r="J7" s="106" t="s">
        <v>816</v>
      </c>
      <c r="K7" s="106" t="s">
        <v>817</v>
      </c>
      <c r="L7" s="106" t="s">
        <v>762</v>
      </c>
      <c r="M7" s="146">
        <v>2711</v>
      </c>
      <c r="N7" s="58" t="s">
        <v>841</v>
      </c>
      <c r="O7" s="284">
        <v>43136</v>
      </c>
    </row>
    <row r="8" spans="1:15" ht="12.75">
      <c r="A8" s="345">
        <v>4</v>
      </c>
      <c r="B8" s="106" t="s">
        <v>497</v>
      </c>
      <c r="C8" s="284">
        <v>43137</v>
      </c>
      <c r="D8" s="155">
        <v>43</v>
      </c>
      <c r="E8" s="53" t="s">
        <v>818</v>
      </c>
      <c r="F8" s="286">
        <v>428400</v>
      </c>
      <c r="G8" s="286">
        <v>4284</v>
      </c>
      <c r="H8" s="106" t="s">
        <v>806</v>
      </c>
      <c r="I8" s="106" t="s">
        <v>819</v>
      </c>
      <c r="J8" s="106" t="s">
        <v>820</v>
      </c>
      <c r="K8" s="106" t="s">
        <v>821</v>
      </c>
      <c r="L8" s="106" t="s">
        <v>710</v>
      </c>
      <c r="M8" s="146">
        <v>303</v>
      </c>
      <c r="N8" s="55" t="s">
        <v>840</v>
      </c>
      <c r="O8" s="155"/>
    </row>
    <row r="9" spans="1:15" ht="12.75">
      <c r="A9" s="345">
        <v>5</v>
      </c>
      <c r="B9" s="106" t="s">
        <v>497</v>
      </c>
      <c r="C9" s="284">
        <v>43144</v>
      </c>
      <c r="D9" s="155">
        <v>39</v>
      </c>
      <c r="E9" s="53" t="s">
        <v>822</v>
      </c>
      <c r="F9" s="286">
        <v>2249000</v>
      </c>
      <c r="G9" s="286">
        <v>22490</v>
      </c>
      <c r="H9" s="106" t="s">
        <v>806</v>
      </c>
      <c r="I9" s="106" t="s">
        <v>823</v>
      </c>
      <c r="J9" s="106" t="s">
        <v>824</v>
      </c>
      <c r="K9" s="106" t="s">
        <v>812</v>
      </c>
      <c r="L9" s="106" t="s">
        <v>702</v>
      </c>
      <c r="M9" s="146">
        <v>3859</v>
      </c>
      <c r="N9" s="346">
        <v>40</v>
      </c>
      <c r="O9" s="284">
        <v>43144</v>
      </c>
    </row>
    <row r="10" spans="1:15" ht="12.75">
      <c r="A10" s="345">
        <v>6</v>
      </c>
      <c r="B10" s="106" t="s">
        <v>497</v>
      </c>
      <c r="C10" s="284">
        <v>43147</v>
      </c>
      <c r="D10" s="155">
        <v>2851</v>
      </c>
      <c r="E10" s="145">
        <v>21</v>
      </c>
      <c r="F10" s="286">
        <v>193200</v>
      </c>
      <c r="G10" s="286">
        <v>1930</v>
      </c>
      <c r="H10" s="106" t="s">
        <v>806</v>
      </c>
      <c r="I10" s="106" t="s">
        <v>825</v>
      </c>
      <c r="J10" s="106" t="s">
        <v>826</v>
      </c>
      <c r="K10" s="106" t="s">
        <v>827</v>
      </c>
      <c r="L10" s="106" t="s">
        <v>828</v>
      </c>
      <c r="M10" s="146">
        <v>4610</v>
      </c>
      <c r="N10" s="146">
        <v>20.77</v>
      </c>
      <c r="O10" s="284">
        <v>43144</v>
      </c>
    </row>
    <row r="11" spans="1:15" ht="12.75">
      <c r="A11" s="345">
        <v>7</v>
      </c>
      <c r="B11" s="106" t="s">
        <v>497</v>
      </c>
      <c r="C11" s="284">
        <v>43147</v>
      </c>
      <c r="D11" s="155">
        <v>2767</v>
      </c>
      <c r="E11" s="145">
        <v>34</v>
      </c>
      <c r="F11" s="286">
        <v>167000</v>
      </c>
      <c r="G11" s="286">
        <v>1670</v>
      </c>
      <c r="H11" s="106" t="s">
        <v>806</v>
      </c>
      <c r="I11" s="106" t="s">
        <v>829</v>
      </c>
      <c r="J11" s="106" t="s">
        <v>830</v>
      </c>
      <c r="K11" s="106" t="s">
        <v>831</v>
      </c>
      <c r="L11" s="106" t="s">
        <v>832</v>
      </c>
      <c r="M11" s="106" t="s">
        <v>833</v>
      </c>
      <c r="N11" s="346">
        <v>4.2</v>
      </c>
      <c r="O11" s="155"/>
    </row>
    <row r="12" spans="1:15" ht="12.75">
      <c r="A12" s="345">
        <v>8</v>
      </c>
      <c r="B12" s="106" t="s">
        <v>497</v>
      </c>
      <c r="C12" s="284">
        <v>43147</v>
      </c>
      <c r="D12" s="155">
        <v>2767</v>
      </c>
      <c r="E12" s="145">
        <v>34</v>
      </c>
      <c r="F12" s="286">
        <v>795780</v>
      </c>
      <c r="G12" s="286">
        <v>7960</v>
      </c>
      <c r="H12" s="106" t="s">
        <v>806</v>
      </c>
      <c r="I12" s="106" t="s">
        <v>834</v>
      </c>
      <c r="J12" s="106" t="s">
        <v>835</v>
      </c>
      <c r="K12" s="106" t="s">
        <v>831</v>
      </c>
      <c r="L12" s="106" t="s">
        <v>832</v>
      </c>
      <c r="M12" s="106" t="s">
        <v>836</v>
      </c>
      <c r="N12" s="346">
        <v>18.9</v>
      </c>
      <c r="O12" s="155"/>
    </row>
    <row r="13" spans="1:15" ht="12.75">
      <c r="A13" s="345">
        <v>9</v>
      </c>
      <c r="B13" s="106" t="s">
        <v>497</v>
      </c>
      <c r="C13" s="284">
        <v>43154</v>
      </c>
      <c r="D13" s="155">
        <v>2767</v>
      </c>
      <c r="E13" s="145">
        <v>34</v>
      </c>
      <c r="F13" s="286">
        <v>3742978</v>
      </c>
      <c r="G13" s="286">
        <v>37429</v>
      </c>
      <c r="H13" s="106" t="s">
        <v>193</v>
      </c>
      <c r="I13" s="106" t="s">
        <v>837</v>
      </c>
      <c r="J13" s="106" t="s">
        <v>838</v>
      </c>
      <c r="K13" s="106" t="s">
        <v>831</v>
      </c>
      <c r="L13" s="106" t="s">
        <v>832</v>
      </c>
      <c r="M13" s="106" t="s">
        <v>836</v>
      </c>
      <c r="N13" s="55" t="s">
        <v>839</v>
      </c>
      <c r="O13" s="284">
        <v>43157</v>
      </c>
    </row>
    <row r="14" spans="1:15" ht="12.75">
      <c r="A14" s="345">
        <v>10</v>
      </c>
      <c r="B14" s="155" t="s">
        <v>497</v>
      </c>
      <c r="C14" s="284">
        <v>43173</v>
      </c>
      <c r="D14" s="155">
        <v>5469</v>
      </c>
      <c r="E14" s="145">
        <v>52</v>
      </c>
      <c r="F14" s="286">
        <v>773500</v>
      </c>
      <c r="G14" s="286">
        <v>7730</v>
      </c>
      <c r="H14" s="155" t="s">
        <v>193</v>
      </c>
      <c r="I14" s="155" t="s">
        <v>1045</v>
      </c>
      <c r="J14" s="155" t="s">
        <v>1046</v>
      </c>
      <c r="K14" s="155" t="s">
        <v>1047</v>
      </c>
      <c r="L14" s="155" t="s">
        <v>648</v>
      </c>
      <c r="M14" s="155">
        <v>5479</v>
      </c>
      <c r="N14" s="146" t="s">
        <v>1048</v>
      </c>
      <c r="O14" s="284">
        <v>43180</v>
      </c>
    </row>
    <row r="15" spans="1:15" ht="12.75">
      <c r="A15" s="345">
        <v>11</v>
      </c>
      <c r="B15" s="155" t="s">
        <v>497</v>
      </c>
      <c r="C15" s="284">
        <v>43181</v>
      </c>
      <c r="D15" s="155">
        <v>5152</v>
      </c>
      <c r="E15" s="145">
        <v>23</v>
      </c>
      <c r="F15" s="286">
        <v>686200</v>
      </c>
      <c r="G15" s="286">
        <v>6862</v>
      </c>
      <c r="H15" s="155" t="s">
        <v>806</v>
      </c>
      <c r="I15" s="155" t="s">
        <v>1049</v>
      </c>
      <c r="J15" s="155" t="s">
        <v>1050</v>
      </c>
      <c r="K15" s="155" t="s">
        <v>827</v>
      </c>
      <c r="L15" s="155" t="s">
        <v>888</v>
      </c>
      <c r="M15" s="155">
        <v>224</v>
      </c>
      <c r="N15" s="146">
        <v>59.74</v>
      </c>
      <c r="O15" s="155"/>
    </row>
    <row r="16" spans="1:15" ht="12.75">
      <c r="A16" s="345">
        <v>12</v>
      </c>
      <c r="B16" s="155" t="s">
        <v>497</v>
      </c>
      <c r="C16" s="284">
        <v>43185</v>
      </c>
      <c r="D16" s="155">
        <v>771</v>
      </c>
      <c r="E16" s="145">
        <v>18</v>
      </c>
      <c r="F16" s="286">
        <v>3765160</v>
      </c>
      <c r="G16" s="286">
        <v>37652</v>
      </c>
      <c r="H16" s="155" t="s">
        <v>806</v>
      </c>
      <c r="I16" s="155" t="s">
        <v>1051</v>
      </c>
      <c r="J16" s="155" t="s">
        <v>1052</v>
      </c>
      <c r="K16" s="155" t="s">
        <v>1053</v>
      </c>
      <c r="L16" s="155" t="s">
        <v>1054</v>
      </c>
      <c r="M16" s="155">
        <v>5626</v>
      </c>
      <c r="N16" s="346">
        <v>19</v>
      </c>
      <c r="O16" s="284">
        <v>43185</v>
      </c>
    </row>
    <row r="17" spans="1:15" ht="12.75">
      <c r="A17" s="345">
        <v>13</v>
      </c>
      <c r="B17" s="155" t="s">
        <v>497</v>
      </c>
      <c r="C17" s="284">
        <v>43194</v>
      </c>
      <c r="D17" s="155">
        <v>40</v>
      </c>
      <c r="E17" s="145" t="s">
        <v>1179</v>
      </c>
      <c r="F17" s="286">
        <v>500000</v>
      </c>
      <c r="G17" s="286">
        <v>5000</v>
      </c>
      <c r="H17" s="155" t="s">
        <v>1180</v>
      </c>
      <c r="I17" s="155" t="s">
        <v>1181</v>
      </c>
      <c r="J17" s="155" t="s">
        <v>1182</v>
      </c>
      <c r="K17" s="155" t="s">
        <v>1183</v>
      </c>
      <c r="L17" s="155" t="s">
        <v>762</v>
      </c>
      <c r="M17" s="155">
        <v>3490</v>
      </c>
      <c r="N17" s="346">
        <v>5.8</v>
      </c>
      <c r="O17" s="155"/>
    </row>
    <row r="18" spans="1:15" ht="12.75">
      <c r="A18" s="345">
        <v>14</v>
      </c>
      <c r="B18" s="155" t="s">
        <v>497</v>
      </c>
      <c r="C18" s="284">
        <v>43194</v>
      </c>
      <c r="D18" s="155">
        <v>69</v>
      </c>
      <c r="E18" s="145">
        <v>26</v>
      </c>
      <c r="F18" s="286">
        <v>4177171</v>
      </c>
      <c r="G18" s="286">
        <v>41772</v>
      </c>
      <c r="H18" s="155" t="s">
        <v>193</v>
      </c>
      <c r="I18" s="155" t="s">
        <v>1184</v>
      </c>
      <c r="J18" s="155" t="s">
        <v>816</v>
      </c>
      <c r="K18" s="155" t="s">
        <v>817</v>
      </c>
      <c r="L18" s="155" t="s">
        <v>762</v>
      </c>
      <c r="M18" s="155">
        <v>5442</v>
      </c>
      <c r="N18" s="146" t="s">
        <v>1185</v>
      </c>
      <c r="O18" s="284">
        <v>43194</v>
      </c>
    </row>
    <row r="19" spans="1:15" ht="12.75">
      <c r="A19" s="345">
        <v>15</v>
      </c>
      <c r="B19" s="155" t="s">
        <v>497</v>
      </c>
      <c r="C19" s="284">
        <v>43227</v>
      </c>
      <c r="D19" s="155">
        <v>66</v>
      </c>
      <c r="E19" s="145">
        <v>19</v>
      </c>
      <c r="F19" s="286">
        <v>2534700</v>
      </c>
      <c r="G19" s="286">
        <v>25347</v>
      </c>
      <c r="H19" s="155" t="s">
        <v>1180</v>
      </c>
      <c r="I19" s="155" t="s">
        <v>1618</v>
      </c>
      <c r="J19" s="155" t="s">
        <v>1619</v>
      </c>
      <c r="K19" s="155" t="s">
        <v>1410</v>
      </c>
      <c r="L19" s="155" t="s">
        <v>762</v>
      </c>
      <c r="M19" s="155">
        <v>5350</v>
      </c>
      <c r="N19" s="146">
        <v>47.35</v>
      </c>
      <c r="O19" s="284">
        <v>43238</v>
      </c>
    </row>
    <row r="20" spans="1:15" ht="12.75">
      <c r="A20" s="345">
        <v>16</v>
      </c>
      <c r="B20" s="155" t="s">
        <v>497</v>
      </c>
      <c r="C20" s="284">
        <v>43249</v>
      </c>
      <c r="D20" s="155">
        <v>5150</v>
      </c>
      <c r="E20" s="145">
        <v>30</v>
      </c>
      <c r="F20" s="286">
        <v>1934752</v>
      </c>
      <c r="G20" s="286">
        <v>19348</v>
      </c>
      <c r="H20" s="155" t="s">
        <v>806</v>
      </c>
      <c r="I20" s="155" t="s">
        <v>1620</v>
      </c>
      <c r="J20" s="155" t="s">
        <v>1621</v>
      </c>
      <c r="K20" s="155" t="s">
        <v>812</v>
      </c>
      <c r="L20" s="155" t="s">
        <v>1622</v>
      </c>
      <c r="M20" s="155">
        <v>310</v>
      </c>
      <c r="N20" s="346">
        <v>55</v>
      </c>
      <c r="O20" s="284">
        <v>43249</v>
      </c>
    </row>
    <row r="21" spans="1:15" ht="12.75">
      <c r="A21" s="345">
        <v>17</v>
      </c>
      <c r="B21" s="155" t="s">
        <v>497</v>
      </c>
      <c r="C21" s="284">
        <v>43249</v>
      </c>
      <c r="D21" s="155">
        <v>162</v>
      </c>
      <c r="E21" s="145">
        <v>10</v>
      </c>
      <c r="F21" s="286">
        <v>2221779</v>
      </c>
      <c r="G21" s="286">
        <v>22220</v>
      </c>
      <c r="H21" s="155" t="s">
        <v>806</v>
      </c>
      <c r="I21" s="155" t="s">
        <v>1623</v>
      </c>
      <c r="J21" s="155" t="s">
        <v>1624</v>
      </c>
      <c r="K21" s="155" t="s">
        <v>812</v>
      </c>
      <c r="L21" s="155" t="s">
        <v>1625</v>
      </c>
      <c r="M21" s="155">
        <v>4921</v>
      </c>
      <c r="N21" s="346">
        <v>69</v>
      </c>
      <c r="O21" s="284">
        <v>43249</v>
      </c>
    </row>
    <row r="22" spans="1:15" ht="12.75">
      <c r="A22" s="345">
        <v>18</v>
      </c>
      <c r="B22" s="155" t="s">
        <v>497</v>
      </c>
      <c r="C22" s="284">
        <v>43248</v>
      </c>
      <c r="D22" s="155">
        <v>5420</v>
      </c>
      <c r="E22" s="145">
        <v>29</v>
      </c>
      <c r="F22" s="286">
        <v>5259800</v>
      </c>
      <c r="G22" s="286">
        <v>52598</v>
      </c>
      <c r="H22" s="155" t="s">
        <v>1180</v>
      </c>
      <c r="I22" s="155" t="s">
        <v>1626</v>
      </c>
      <c r="J22" s="155" t="s">
        <v>1627</v>
      </c>
      <c r="K22" s="155" t="s">
        <v>1628</v>
      </c>
      <c r="L22" s="155" t="s">
        <v>1629</v>
      </c>
      <c r="M22" s="155">
        <v>343</v>
      </c>
      <c r="N22" s="346">
        <v>24</v>
      </c>
      <c r="O22" s="155"/>
    </row>
    <row r="23" spans="1:15" ht="12.75">
      <c r="A23" s="345">
        <v>19</v>
      </c>
      <c r="B23" s="155" t="s">
        <v>497</v>
      </c>
      <c r="C23" s="284">
        <v>43259</v>
      </c>
      <c r="D23" s="155">
        <v>38</v>
      </c>
      <c r="E23" s="145">
        <v>3</v>
      </c>
      <c r="F23" s="286">
        <v>400000</v>
      </c>
      <c r="G23" s="286">
        <v>4000</v>
      </c>
      <c r="H23" s="155" t="s">
        <v>806</v>
      </c>
      <c r="I23" s="155" t="s">
        <v>1945</v>
      </c>
      <c r="J23" s="155" t="s">
        <v>1946</v>
      </c>
      <c r="K23" s="155" t="s">
        <v>1947</v>
      </c>
      <c r="L23" s="155" t="s">
        <v>1948</v>
      </c>
      <c r="M23" s="155">
        <v>119</v>
      </c>
      <c r="N23" s="346">
        <v>8.8</v>
      </c>
      <c r="O23" s="284">
        <v>43259</v>
      </c>
    </row>
    <row r="24" spans="1:15" ht="12.75">
      <c r="A24" s="345">
        <v>20</v>
      </c>
      <c r="B24" s="155" t="s">
        <v>497</v>
      </c>
      <c r="C24" s="284">
        <v>43252</v>
      </c>
      <c r="D24" s="155">
        <v>40</v>
      </c>
      <c r="E24" s="145">
        <v>36</v>
      </c>
      <c r="F24" s="286">
        <v>1370880</v>
      </c>
      <c r="G24" s="286">
        <v>13710</v>
      </c>
      <c r="H24" s="155" t="s">
        <v>806</v>
      </c>
      <c r="I24" s="155" t="s">
        <v>807</v>
      </c>
      <c r="J24" s="155" t="s">
        <v>808</v>
      </c>
      <c r="K24" s="155" t="s">
        <v>809</v>
      </c>
      <c r="L24" s="155" t="s">
        <v>702</v>
      </c>
      <c r="M24" s="155">
        <v>3836</v>
      </c>
      <c r="N24" s="346">
        <v>5.48</v>
      </c>
      <c r="O24" s="284">
        <v>43252</v>
      </c>
    </row>
    <row r="25" spans="1:15" ht="12.75">
      <c r="A25" s="345">
        <v>21</v>
      </c>
      <c r="B25" s="155" t="s">
        <v>497</v>
      </c>
      <c r="C25" s="284">
        <v>43269</v>
      </c>
      <c r="D25" s="155">
        <v>3827</v>
      </c>
      <c r="E25" s="145" t="s">
        <v>1949</v>
      </c>
      <c r="F25" s="286">
        <v>2181876</v>
      </c>
      <c r="G25" s="286">
        <v>21820</v>
      </c>
      <c r="H25" s="155" t="s">
        <v>806</v>
      </c>
      <c r="I25" s="155" t="s">
        <v>1950</v>
      </c>
      <c r="J25" s="155" t="s">
        <v>1951</v>
      </c>
      <c r="K25" s="155" t="s">
        <v>1952</v>
      </c>
      <c r="L25" s="155" t="s">
        <v>511</v>
      </c>
      <c r="M25" s="155">
        <v>2414</v>
      </c>
      <c r="N25" s="346">
        <v>54.13</v>
      </c>
      <c r="O25" s="155"/>
    </row>
    <row r="26" spans="1:15" ht="12.75">
      <c r="A26" s="345">
        <v>22</v>
      </c>
      <c r="B26" s="155" t="s">
        <v>497</v>
      </c>
      <c r="C26" s="284">
        <v>43269</v>
      </c>
      <c r="D26" s="155">
        <v>827</v>
      </c>
      <c r="E26" s="145">
        <v>1</v>
      </c>
      <c r="F26" s="286">
        <v>796110</v>
      </c>
      <c r="G26" s="286">
        <v>7960</v>
      </c>
      <c r="H26" s="155" t="s">
        <v>806</v>
      </c>
      <c r="I26" s="155" t="s">
        <v>1950</v>
      </c>
      <c r="J26" s="155" t="s">
        <v>1951</v>
      </c>
      <c r="K26" s="155" t="s">
        <v>1952</v>
      </c>
      <c r="L26" s="155" t="s">
        <v>1953</v>
      </c>
      <c r="M26" s="155">
        <v>2371</v>
      </c>
      <c r="N26" s="346">
        <v>25.65</v>
      </c>
      <c r="O26" s="155"/>
    </row>
    <row r="27" spans="1:15" ht="12.75">
      <c r="A27" s="345">
        <v>23</v>
      </c>
      <c r="B27" s="155" t="s">
        <v>497</v>
      </c>
      <c r="C27" s="284">
        <v>43252</v>
      </c>
      <c r="D27" s="155">
        <v>5407</v>
      </c>
      <c r="E27" s="145" t="s">
        <v>1954</v>
      </c>
      <c r="F27" s="286">
        <v>2160522</v>
      </c>
      <c r="G27" s="286">
        <v>21610</v>
      </c>
      <c r="H27" s="155" t="s">
        <v>806</v>
      </c>
      <c r="I27" s="155" t="s">
        <v>1955</v>
      </c>
      <c r="J27" s="155" t="s">
        <v>1956</v>
      </c>
      <c r="K27" s="155" t="s">
        <v>623</v>
      </c>
      <c r="L27" s="155" t="s">
        <v>1957</v>
      </c>
      <c r="M27" s="155">
        <v>220</v>
      </c>
      <c r="N27" s="346">
        <v>66.95</v>
      </c>
      <c r="O27" s="155"/>
    </row>
    <row r="28" spans="1:15" ht="12.75">
      <c r="A28" s="345">
        <v>24</v>
      </c>
      <c r="B28" s="155" t="s">
        <v>497</v>
      </c>
      <c r="C28" s="284">
        <v>43252</v>
      </c>
      <c r="D28" s="155">
        <v>261</v>
      </c>
      <c r="E28" s="145">
        <v>23</v>
      </c>
      <c r="F28" s="286">
        <v>574000</v>
      </c>
      <c r="G28" s="286">
        <v>5740</v>
      </c>
      <c r="H28" s="155" t="s">
        <v>806</v>
      </c>
      <c r="I28" s="155" t="s">
        <v>1958</v>
      </c>
      <c r="J28" s="155" t="s">
        <v>1270</v>
      </c>
      <c r="K28" s="155" t="s">
        <v>623</v>
      </c>
      <c r="L28" s="155" t="s">
        <v>1054</v>
      </c>
      <c r="M28" s="155">
        <v>4761</v>
      </c>
      <c r="N28" s="346">
        <v>28</v>
      </c>
      <c r="O28" s="155"/>
    </row>
    <row r="29" spans="1:15" ht="12.75">
      <c r="A29" s="345">
        <v>25</v>
      </c>
      <c r="B29" s="155" t="s">
        <v>497</v>
      </c>
      <c r="C29" s="284">
        <v>43272</v>
      </c>
      <c r="D29" s="155">
        <v>811</v>
      </c>
      <c r="E29" s="145">
        <v>5</v>
      </c>
      <c r="F29" s="286">
        <v>513723</v>
      </c>
      <c r="G29" s="286">
        <v>5140</v>
      </c>
      <c r="H29" s="155" t="s">
        <v>1180</v>
      </c>
      <c r="I29" s="155" t="s">
        <v>2080</v>
      </c>
      <c r="J29" s="155" t="s">
        <v>2081</v>
      </c>
      <c r="K29" s="155" t="s">
        <v>1516</v>
      </c>
      <c r="L29" s="155" t="s">
        <v>561</v>
      </c>
      <c r="M29" s="155">
        <v>1241</v>
      </c>
      <c r="N29" s="346">
        <v>8.95</v>
      </c>
      <c r="O29" s="284">
        <v>43280</v>
      </c>
    </row>
    <row r="30" spans="1:15" ht="12.75">
      <c r="A30" s="345">
        <v>26</v>
      </c>
      <c r="B30" s="155" t="s">
        <v>497</v>
      </c>
      <c r="C30" s="284">
        <v>43294</v>
      </c>
      <c r="D30" s="155">
        <v>3939</v>
      </c>
      <c r="E30" s="145">
        <v>93</v>
      </c>
      <c r="F30" s="286">
        <v>638610</v>
      </c>
      <c r="G30" s="286">
        <v>6390</v>
      </c>
      <c r="H30" s="155" t="s">
        <v>193</v>
      </c>
      <c r="I30" s="155" t="s">
        <v>2082</v>
      </c>
      <c r="J30" s="155" t="s">
        <v>2083</v>
      </c>
      <c r="K30" s="155" t="s">
        <v>2084</v>
      </c>
      <c r="L30" s="155" t="s">
        <v>612</v>
      </c>
      <c r="M30" s="155">
        <v>196</v>
      </c>
      <c r="N30" s="346" t="s">
        <v>2085</v>
      </c>
      <c r="O30" s="284">
        <v>43294</v>
      </c>
    </row>
    <row r="31" spans="1:15" ht="12.75">
      <c r="A31" s="345">
        <v>27</v>
      </c>
      <c r="B31" s="155" t="s">
        <v>497</v>
      </c>
      <c r="C31" s="284">
        <v>43293</v>
      </c>
      <c r="D31" s="155">
        <v>3069</v>
      </c>
      <c r="E31" s="145">
        <v>6</v>
      </c>
      <c r="F31" s="286">
        <v>270000</v>
      </c>
      <c r="G31" s="286">
        <v>2700</v>
      </c>
      <c r="H31" s="155" t="s">
        <v>806</v>
      </c>
      <c r="I31" s="155" t="s">
        <v>2086</v>
      </c>
      <c r="J31" s="155" t="s">
        <v>2087</v>
      </c>
      <c r="K31" s="155" t="s">
        <v>2088</v>
      </c>
      <c r="L31" s="155" t="s">
        <v>1609</v>
      </c>
      <c r="M31" s="155">
        <v>1905</v>
      </c>
      <c r="N31" s="346">
        <v>7.29</v>
      </c>
      <c r="O31" s="155"/>
    </row>
    <row r="32" spans="1:15" ht="12.75">
      <c r="A32" s="345">
        <v>28</v>
      </c>
      <c r="B32" s="155" t="s">
        <v>497</v>
      </c>
      <c r="C32" s="284">
        <v>43313</v>
      </c>
      <c r="D32" s="155">
        <v>950</v>
      </c>
      <c r="E32" s="145" t="s">
        <v>2089</v>
      </c>
      <c r="F32" s="286">
        <v>8916670</v>
      </c>
      <c r="G32" s="286">
        <v>89170</v>
      </c>
      <c r="H32" s="155" t="s">
        <v>806</v>
      </c>
      <c r="I32" s="155" t="s">
        <v>2090</v>
      </c>
      <c r="J32" s="155" t="s">
        <v>2091</v>
      </c>
      <c r="K32" s="155" t="s">
        <v>2092</v>
      </c>
      <c r="L32" s="155" t="s">
        <v>762</v>
      </c>
      <c r="M32" s="155">
        <v>200</v>
      </c>
      <c r="N32" s="346">
        <v>777</v>
      </c>
      <c r="O32" s="155"/>
    </row>
    <row r="33" spans="1:15" ht="12.75">
      <c r="A33" s="345">
        <v>29</v>
      </c>
      <c r="B33" s="155" t="s">
        <v>497</v>
      </c>
      <c r="C33" s="284">
        <v>43305</v>
      </c>
      <c r="D33" s="155">
        <v>2770</v>
      </c>
      <c r="E33" s="145">
        <v>31</v>
      </c>
      <c r="F33" s="286">
        <v>250000</v>
      </c>
      <c r="G33" s="286">
        <v>2500</v>
      </c>
      <c r="H33" s="155" t="s">
        <v>806</v>
      </c>
      <c r="I33" s="155" t="s">
        <v>2093</v>
      </c>
      <c r="J33" s="155" t="s">
        <v>2094</v>
      </c>
      <c r="K33" s="155" t="s">
        <v>2095</v>
      </c>
      <c r="L33" s="155" t="s">
        <v>1917</v>
      </c>
      <c r="M33" s="155">
        <v>68</v>
      </c>
      <c r="N33" s="346">
        <v>0.98</v>
      </c>
      <c r="O33" s="155"/>
    </row>
    <row r="34" spans="1:15" ht="12.75">
      <c r="A34" s="345">
        <v>30</v>
      </c>
      <c r="B34" s="54" t="s">
        <v>497</v>
      </c>
      <c r="C34" s="284">
        <v>43334</v>
      </c>
      <c r="D34" s="155">
        <v>5156</v>
      </c>
      <c r="E34" s="53" t="s">
        <v>2586</v>
      </c>
      <c r="F34" s="286">
        <v>2980950</v>
      </c>
      <c r="G34" s="286">
        <v>29810</v>
      </c>
      <c r="H34" s="54" t="s">
        <v>193</v>
      </c>
      <c r="I34" s="54" t="s">
        <v>1409</v>
      </c>
      <c r="J34" s="54" t="s">
        <v>1619</v>
      </c>
      <c r="K34" s="54" t="s">
        <v>1410</v>
      </c>
      <c r="L34" s="54" t="s">
        <v>132</v>
      </c>
      <c r="M34" s="155">
        <v>332</v>
      </c>
      <c r="N34" s="368" t="s">
        <v>2587</v>
      </c>
      <c r="O34" s="155"/>
    </row>
    <row r="35" spans="1:15" ht="12.75">
      <c r="A35" s="345">
        <v>31</v>
      </c>
      <c r="B35" s="54" t="s">
        <v>497</v>
      </c>
      <c r="C35" s="284">
        <v>43340</v>
      </c>
      <c r="D35" s="155">
        <v>3950</v>
      </c>
      <c r="E35" s="145">
        <v>21</v>
      </c>
      <c r="F35" s="286">
        <v>16646951</v>
      </c>
      <c r="G35" s="286">
        <v>166470</v>
      </c>
      <c r="H35" s="54" t="s">
        <v>806</v>
      </c>
      <c r="I35" s="54" t="s">
        <v>2441</v>
      </c>
      <c r="J35" s="54" t="s">
        <v>2588</v>
      </c>
      <c r="K35" s="54" t="s">
        <v>2589</v>
      </c>
      <c r="L35" s="54" t="s">
        <v>1622</v>
      </c>
      <c r="M35" s="155">
        <v>120</v>
      </c>
      <c r="N35" s="346">
        <v>393.12</v>
      </c>
      <c r="O35" s="284">
        <v>43341</v>
      </c>
    </row>
    <row r="36" spans="1:15" ht="12.75">
      <c r="A36" s="345">
        <v>32</v>
      </c>
      <c r="B36" s="54" t="s">
        <v>497</v>
      </c>
      <c r="C36" s="284">
        <v>43341</v>
      </c>
      <c r="D36" s="155">
        <v>3069</v>
      </c>
      <c r="E36" s="53" t="s">
        <v>2590</v>
      </c>
      <c r="F36" s="286">
        <v>6783000</v>
      </c>
      <c r="G36" s="286">
        <v>67830</v>
      </c>
      <c r="H36" s="54" t="s">
        <v>806</v>
      </c>
      <c r="I36" s="54" t="s">
        <v>2393</v>
      </c>
      <c r="J36" s="54" t="s">
        <v>2591</v>
      </c>
      <c r="K36" s="54" t="s">
        <v>2207</v>
      </c>
      <c r="L36" s="54" t="s">
        <v>828</v>
      </c>
      <c r="M36" s="155">
        <v>5354</v>
      </c>
      <c r="N36" s="346">
        <v>125.95</v>
      </c>
      <c r="O36" s="284">
        <v>43341</v>
      </c>
    </row>
    <row r="37" spans="1:15" ht="12.75">
      <c r="A37" s="345">
        <v>33</v>
      </c>
      <c r="B37" s="54" t="s">
        <v>497</v>
      </c>
      <c r="C37" s="284">
        <v>43343</v>
      </c>
      <c r="D37" s="155">
        <v>5632</v>
      </c>
      <c r="E37" s="145">
        <v>20</v>
      </c>
      <c r="F37" s="286">
        <v>842520</v>
      </c>
      <c r="G37" s="286">
        <v>8430</v>
      </c>
      <c r="H37" s="54" t="s">
        <v>806</v>
      </c>
      <c r="I37" s="54" t="s">
        <v>2592</v>
      </c>
      <c r="J37" s="54" t="s">
        <v>2593</v>
      </c>
      <c r="K37" s="54" t="s">
        <v>812</v>
      </c>
      <c r="L37" s="54" t="s">
        <v>112</v>
      </c>
      <c r="M37" s="155">
        <v>2991</v>
      </c>
      <c r="N37" s="346">
        <v>9.6</v>
      </c>
      <c r="O37" s="155"/>
    </row>
    <row r="38" spans="1:15" ht="12.75">
      <c r="A38" s="345">
        <v>34</v>
      </c>
      <c r="B38" s="155" t="s">
        <v>497</v>
      </c>
      <c r="C38" s="284">
        <v>43349</v>
      </c>
      <c r="D38" s="155">
        <v>849</v>
      </c>
      <c r="E38" s="145">
        <v>33</v>
      </c>
      <c r="F38" s="286">
        <v>708600</v>
      </c>
      <c r="G38" s="286">
        <v>7090</v>
      </c>
      <c r="H38" s="155" t="s">
        <v>1180</v>
      </c>
      <c r="I38" s="155" t="s">
        <v>2698</v>
      </c>
      <c r="J38" s="155" t="s">
        <v>2699</v>
      </c>
      <c r="K38" s="155" t="s">
        <v>2700</v>
      </c>
      <c r="L38" s="155" t="s">
        <v>511</v>
      </c>
      <c r="M38" s="155">
        <v>3760</v>
      </c>
      <c r="N38" s="346">
        <v>2</v>
      </c>
      <c r="O38" s="155"/>
    </row>
    <row r="39" spans="1:15" ht="12.75">
      <c r="A39" s="345">
        <v>35</v>
      </c>
      <c r="B39" s="155" t="s">
        <v>497</v>
      </c>
      <c r="C39" s="284">
        <v>43349</v>
      </c>
      <c r="D39" s="155">
        <v>1969</v>
      </c>
      <c r="E39" s="145">
        <v>7</v>
      </c>
      <c r="F39" s="286">
        <v>708600</v>
      </c>
      <c r="G39" s="286">
        <v>7090</v>
      </c>
      <c r="H39" s="155" t="s">
        <v>1180</v>
      </c>
      <c r="I39" s="155" t="s">
        <v>2698</v>
      </c>
      <c r="J39" s="155" t="s">
        <v>2699</v>
      </c>
      <c r="K39" s="155" t="s">
        <v>2700</v>
      </c>
      <c r="L39" s="155" t="s">
        <v>975</v>
      </c>
      <c r="M39" s="155">
        <v>1334</v>
      </c>
      <c r="N39" s="346">
        <v>2</v>
      </c>
      <c r="O39" s="155"/>
    </row>
    <row r="40" spans="1:15" ht="12.75">
      <c r="A40" s="345">
        <v>36</v>
      </c>
      <c r="B40" s="155" t="s">
        <v>497</v>
      </c>
      <c r="C40" s="284">
        <v>43350</v>
      </c>
      <c r="D40" s="155">
        <v>12</v>
      </c>
      <c r="E40" s="145" t="s">
        <v>2701</v>
      </c>
      <c r="F40" s="286">
        <v>3789317</v>
      </c>
      <c r="G40" s="286">
        <v>37900</v>
      </c>
      <c r="H40" s="155" t="s">
        <v>806</v>
      </c>
      <c r="I40" s="155" t="s">
        <v>2702</v>
      </c>
      <c r="J40" s="155" t="s">
        <v>2703</v>
      </c>
      <c r="K40" s="155" t="s">
        <v>2704</v>
      </c>
      <c r="L40" s="155" t="s">
        <v>2168</v>
      </c>
      <c r="M40" s="155">
        <v>2240</v>
      </c>
      <c r="N40" s="346" t="s">
        <v>2705</v>
      </c>
      <c r="O40" s="284">
        <v>43350</v>
      </c>
    </row>
    <row r="41" spans="1:15" ht="12.75">
      <c r="A41" s="345">
        <v>37</v>
      </c>
      <c r="B41" s="155" t="s">
        <v>497</v>
      </c>
      <c r="C41" s="284">
        <v>43384</v>
      </c>
      <c r="D41" s="155">
        <v>40</v>
      </c>
      <c r="E41" s="145">
        <v>56</v>
      </c>
      <c r="F41" s="286">
        <v>600000</v>
      </c>
      <c r="G41" s="286">
        <v>6000</v>
      </c>
      <c r="H41" s="155" t="s">
        <v>1180</v>
      </c>
      <c r="I41" s="155" t="s">
        <v>3034</v>
      </c>
      <c r="J41" s="155" t="s">
        <v>3035</v>
      </c>
      <c r="K41" s="155" t="s">
        <v>3036</v>
      </c>
      <c r="L41" s="155" t="s">
        <v>853</v>
      </c>
      <c r="M41" s="155">
        <v>144</v>
      </c>
      <c r="N41" s="346">
        <v>8.46</v>
      </c>
      <c r="O41" s="155"/>
    </row>
    <row r="42" spans="1:15" ht="12.75">
      <c r="A42" s="345">
        <v>38</v>
      </c>
      <c r="B42" s="155" t="s">
        <v>497</v>
      </c>
      <c r="C42" s="284">
        <v>43389</v>
      </c>
      <c r="D42" s="155">
        <v>3926</v>
      </c>
      <c r="E42" s="145">
        <v>38</v>
      </c>
      <c r="F42" s="286">
        <v>1100000</v>
      </c>
      <c r="G42" s="286">
        <v>11000</v>
      </c>
      <c r="H42" s="155" t="s">
        <v>1180</v>
      </c>
      <c r="I42" s="155" t="s">
        <v>3037</v>
      </c>
      <c r="J42" s="155" t="s">
        <v>3038</v>
      </c>
      <c r="K42" s="155" t="s">
        <v>3039</v>
      </c>
      <c r="L42" s="155" t="s">
        <v>1629</v>
      </c>
      <c r="M42" s="155">
        <v>156</v>
      </c>
      <c r="N42" s="346">
        <v>2.42</v>
      </c>
      <c r="O42" s="155"/>
    </row>
    <row r="43" spans="1:15" ht="12.75">
      <c r="A43" s="345">
        <v>39</v>
      </c>
      <c r="B43" s="155" t="s">
        <v>497</v>
      </c>
      <c r="C43" s="284">
        <v>43396</v>
      </c>
      <c r="D43" s="155">
        <v>40</v>
      </c>
      <c r="E43" s="145">
        <v>38</v>
      </c>
      <c r="F43" s="286">
        <v>1706460</v>
      </c>
      <c r="G43" s="286">
        <v>17065</v>
      </c>
      <c r="H43" s="155" t="s">
        <v>806</v>
      </c>
      <c r="I43" s="155" t="s">
        <v>3040</v>
      </c>
      <c r="J43" s="155" t="s">
        <v>3041</v>
      </c>
      <c r="K43" s="155" t="s">
        <v>812</v>
      </c>
      <c r="L43" s="155" t="s">
        <v>702</v>
      </c>
      <c r="M43" s="155">
        <v>3890</v>
      </c>
      <c r="N43" s="346">
        <v>31.4</v>
      </c>
      <c r="O43" s="284">
        <v>43396</v>
      </c>
    </row>
    <row r="44" spans="1:15" ht="12.75">
      <c r="A44" s="345">
        <v>40</v>
      </c>
      <c r="B44" s="54" t="s">
        <v>497</v>
      </c>
      <c r="C44" s="284">
        <v>43419</v>
      </c>
      <c r="D44" s="155">
        <v>1019</v>
      </c>
      <c r="E44" s="145">
        <v>29</v>
      </c>
      <c r="F44" s="286">
        <v>1858774</v>
      </c>
      <c r="G44" s="286">
        <v>18590</v>
      </c>
      <c r="H44" s="54" t="s">
        <v>806</v>
      </c>
      <c r="I44" s="54" t="s">
        <v>3182</v>
      </c>
      <c r="J44" s="54" t="s">
        <v>3183</v>
      </c>
      <c r="K44" s="54" t="s">
        <v>248</v>
      </c>
      <c r="L44" s="54" t="s">
        <v>3141</v>
      </c>
      <c r="M44" s="155">
        <v>2406</v>
      </c>
      <c r="N44" s="346">
        <v>121.07</v>
      </c>
      <c r="O44" s="284">
        <v>43424</v>
      </c>
    </row>
    <row r="45" spans="1:5" ht="12.75">
      <c r="A45" s="337"/>
      <c r="E45" s="339"/>
    </row>
    <row r="46" spans="1:5" ht="12.75">
      <c r="A46" s="337"/>
      <c r="E46" s="339"/>
    </row>
    <row r="47" ht="12.75">
      <c r="A47" s="337"/>
    </row>
    <row r="48" ht="12.75">
      <c r="A48" s="337"/>
    </row>
    <row r="49" ht="12.75">
      <c r="A49" s="337"/>
    </row>
    <row r="50" ht="12.75">
      <c r="A50" s="337"/>
    </row>
    <row r="51" ht="12.75">
      <c r="A51" s="337"/>
    </row>
    <row r="52" ht="12.75">
      <c r="A52" s="337"/>
    </row>
    <row r="53" ht="12.75">
      <c r="A53" s="337"/>
    </row>
    <row r="54" ht="12.75">
      <c r="A54" s="337"/>
    </row>
    <row r="55" ht="12.75">
      <c r="A55" s="337"/>
    </row>
    <row r="56" ht="12.75">
      <c r="A56" s="337"/>
    </row>
    <row r="57" ht="12.75">
      <c r="A57" s="337"/>
    </row>
    <row r="58" ht="12.75">
      <c r="A58" s="337"/>
    </row>
    <row r="59" ht="12.75">
      <c r="A59" s="337"/>
    </row>
    <row r="60" ht="12.75">
      <c r="A60" s="337"/>
    </row>
    <row r="61" ht="12.75">
      <c r="A61" s="337"/>
    </row>
    <row r="62" ht="12.75">
      <c r="A62" s="337"/>
    </row>
    <row r="63" ht="12.75">
      <c r="A63" s="337"/>
    </row>
    <row r="64" ht="12.75">
      <c r="A64" s="337"/>
    </row>
    <row r="65" ht="12.75">
      <c r="A65" s="337"/>
    </row>
    <row r="66" ht="12.75">
      <c r="A66" s="337"/>
    </row>
    <row r="67" ht="12.75">
      <c r="A67" s="337"/>
    </row>
    <row r="68" ht="12.75">
      <c r="A68" s="337"/>
    </row>
    <row r="69" ht="12.75">
      <c r="A69" s="337"/>
    </row>
    <row r="70" ht="12.75">
      <c r="A70" s="337"/>
    </row>
    <row r="71" ht="12.75">
      <c r="A71" s="337"/>
    </row>
    <row r="72" ht="12.75">
      <c r="A72" s="337"/>
    </row>
    <row r="73" ht="12.75">
      <c r="A73" s="337"/>
    </row>
    <row r="74" ht="12.75">
      <c r="A74" s="337"/>
    </row>
    <row r="75" ht="12.75">
      <c r="A75" s="337"/>
    </row>
    <row r="76" ht="12.75">
      <c r="A76" s="337"/>
    </row>
    <row r="77" ht="12.75">
      <c r="A77" s="337"/>
    </row>
    <row r="78" ht="12.75">
      <c r="A78" s="337"/>
    </row>
    <row r="79" ht="12.75">
      <c r="A79" s="337"/>
    </row>
    <row r="80" ht="12.75">
      <c r="A80" s="337"/>
    </row>
    <row r="81" ht="12.75">
      <c r="A81" s="337"/>
    </row>
    <row r="82" ht="12.75">
      <c r="A82" s="337"/>
    </row>
    <row r="83" ht="12.75">
      <c r="A83" s="337"/>
    </row>
    <row r="84" ht="12.75">
      <c r="A84" s="337"/>
    </row>
    <row r="85" ht="12.75">
      <c r="A85" s="337"/>
    </row>
    <row r="86" ht="12.75">
      <c r="A86" s="337"/>
    </row>
    <row r="87" ht="12.75">
      <c r="A87" s="337"/>
    </row>
    <row r="88" ht="12.75">
      <c r="A88" s="337"/>
    </row>
    <row r="89" ht="12.75">
      <c r="A89" s="337"/>
    </row>
    <row r="90" ht="12.75">
      <c r="A90" s="337"/>
    </row>
    <row r="91" ht="12.75">
      <c r="A91" s="337"/>
    </row>
    <row r="92" ht="12.75">
      <c r="A92" s="337"/>
    </row>
    <row r="93" ht="12.75">
      <c r="A93" s="337"/>
    </row>
    <row r="94" ht="12.75">
      <c r="A94" s="337"/>
    </row>
    <row r="95" ht="12.75">
      <c r="A95" s="337"/>
    </row>
    <row r="96" ht="12.75">
      <c r="A96" s="337"/>
    </row>
    <row r="97" ht="12.75">
      <c r="A97" s="337"/>
    </row>
    <row r="98" ht="12.75">
      <c r="A98" s="337"/>
    </row>
    <row r="99" ht="12.75">
      <c r="A99" s="337"/>
    </row>
    <row r="100" ht="12.75">
      <c r="A100" s="337"/>
    </row>
    <row r="101" ht="12.75">
      <c r="A101" s="337"/>
    </row>
    <row r="102" ht="12.75">
      <c r="A102" s="337"/>
    </row>
    <row r="103" ht="12.75">
      <c r="A103" s="337"/>
    </row>
    <row r="104" ht="12.75">
      <c r="A104" s="337"/>
    </row>
    <row r="105" ht="12.75">
      <c r="A105" s="337"/>
    </row>
    <row r="106" ht="12.75">
      <c r="A106" s="337"/>
    </row>
    <row r="107" ht="12.75">
      <c r="A107" s="337"/>
    </row>
    <row r="108" ht="12.75">
      <c r="A108" s="337"/>
    </row>
    <row r="109" ht="12.75">
      <c r="A109" s="337"/>
    </row>
    <row r="110" ht="12.75">
      <c r="A110" s="337"/>
    </row>
    <row r="111" ht="12.75">
      <c r="A111" s="337"/>
    </row>
    <row r="112" ht="12.75">
      <c r="A112" s="337"/>
    </row>
    <row r="113" ht="12.75">
      <c r="A113" s="337"/>
    </row>
    <row r="114" ht="12.75">
      <c r="A114" s="337"/>
    </row>
    <row r="115" ht="12.75">
      <c r="A115" s="337"/>
    </row>
    <row r="116" ht="12.75">
      <c r="A116" s="337"/>
    </row>
    <row r="117" ht="12.75">
      <c r="A117" s="337"/>
    </row>
    <row r="118" ht="12.75">
      <c r="A118" s="337"/>
    </row>
    <row r="119" ht="12.75">
      <c r="A119" s="337"/>
    </row>
    <row r="120" ht="12.75">
      <c r="A120" s="337"/>
    </row>
    <row r="121" ht="12.75">
      <c r="A121" s="337"/>
    </row>
    <row r="122" ht="12.75">
      <c r="A122" s="337"/>
    </row>
    <row r="123" ht="12.75">
      <c r="A123" s="337"/>
    </row>
    <row r="124" ht="12.75">
      <c r="A124" s="337"/>
    </row>
    <row r="125" ht="12.75">
      <c r="A125" s="337"/>
    </row>
    <row r="126" ht="12.75">
      <c r="A126" s="337"/>
    </row>
    <row r="127" ht="12.75">
      <c r="A127" s="337"/>
    </row>
    <row r="128" ht="12.75">
      <c r="A128" s="337"/>
    </row>
    <row r="129" ht="12.75">
      <c r="A129" s="337"/>
    </row>
    <row r="130" ht="12.75">
      <c r="A130" s="337"/>
    </row>
    <row r="131" ht="12.75">
      <c r="A131" s="337"/>
    </row>
    <row r="132" ht="12.75">
      <c r="A132" s="337"/>
    </row>
    <row r="133" ht="12.75">
      <c r="A133" s="337"/>
    </row>
    <row r="134" ht="12.75">
      <c r="A134" s="337"/>
    </row>
    <row r="135" ht="12.75">
      <c r="A135" s="337"/>
    </row>
    <row r="136" ht="12.75">
      <c r="A136" s="337"/>
    </row>
    <row r="137" ht="12.75">
      <c r="A137" s="337"/>
    </row>
    <row r="138" ht="12.75">
      <c r="A138" s="337"/>
    </row>
    <row r="139" ht="12.75">
      <c r="A139" s="337"/>
    </row>
    <row r="140" ht="12.75">
      <c r="A140" s="337"/>
    </row>
    <row r="141" ht="12.75">
      <c r="A141" s="337"/>
    </row>
    <row r="142" ht="12.75">
      <c r="A142" s="337"/>
    </row>
    <row r="143" ht="12.75">
      <c r="A143" s="337"/>
    </row>
    <row r="144" ht="12.75">
      <c r="A144" s="337"/>
    </row>
    <row r="145" ht="12.75">
      <c r="A145" s="337"/>
    </row>
    <row r="146" ht="12.75">
      <c r="A146" s="337"/>
    </row>
    <row r="147" ht="12.75">
      <c r="A147" s="337"/>
    </row>
    <row r="148" ht="12.75">
      <c r="A148" s="337"/>
    </row>
    <row r="149" ht="12.75">
      <c r="A149" s="337"/>
    </row>
    <row r="150" ht="12.75">
      <c r="A150" s="337"/>
    </row>
    <row r="151" ht="12.75">
      <c r="A151" s="337"/>
    </row>
    <row r="152" ht="12.75">
      <c r="A152" s="337"/>
    </row>
    <row r="153" ht="12.75">
      <c r="A153" s="337"/>
    </row>
    <row r="154" ht="12.75">
      <c r="A154" s="337"/>
    </row>
    <row r="155" ht="12.75">
      <c r="A155" s="337"/>
    </row>
    <row r="156" ht="12.75">
      <c r="A156" s="337"/>
    </row>
    <row r="157" ht="12.75">
      <c r="A157" s="337"/>
    </row>
    <row r="158" ht="12.75">
      <c r="A158" s="337"/>
    </row>
    <row r="159" ht="12.75">
      <c r="A159" s="337"/>
    </row>
    <row r="160" ht="12.75">
      <c r="A160" s="337"/>
    </row>
    <row r="161" ht="12.75">
      <c r="A161" s="337"/>
    </row>
    <row r="162" ht="12.75">
      <c r="A162" s="337"/>
    </row>
    <row r="163" ht="12.75">
      <c r="A163" s="337"/>
    </row>
    <row r="164" ht="12.75">
      <c r="A164" s="337"/>
    </row>
    <row r="165" ht="12.75">
      <c r="A165" s="337"/>
    </row>
    <row r="166" ht="12.75">
      <c r="A166" s="337"/>
    </row>
    <row r="167" ht="12.75">
      <c r="A167" s="337"/>
    </row>
    <row r="168" ht="12.75">
      <c r="A168" s="337"/>
    </row>
    <row r="169" ht="12.75">
      <c r="A169" s="337"/>
    </row>
    <row r="170" ht="12.75">
      <c r="A170" s="337"/>
    </row>
    <row r="171" ht="12.75">
      <c r="A171" s="337"/>
    </row>
    <row r="172" ht="12.75">
      <c r="A172" s="337"/>
    </row>
    <row r="173" ht="12.75">
      <c r="A173" s="337"/>
    </row>
    <row r="174" ht="12.75">
      <c r="A174" s="337"/>
    </row>
    <row r="175" ht="12.75">
      <c r="A175" s="337"/>
    </row>
    <row r="176" ht="12.75">
      <c r="A176" s="337"/>
    </row>
    <row r="177" ht="12.75">
      <c r="A177" s="337"/>
    </row>
    <row r="178" ht="12.75">
      <c r="A178" s="337"/>
    </row>
    <row r="179" ht="12.75">
      <c r="A179" s="337"/>
    </row>
    <row r="180" ht="12.75">
      <c r="A180" s="337"/>
    </row>
    <row r="181" ht="12.75">
      <c r="A181" s="337"/>
    </row>
    <row r="182" ht="12.75">
      <c r="A182" s="337"/>
    </row>
    <row r="183" ht="12.75">
      <c r="A183" s="337"/>
    </row>
    <row r="184" ht="12.75">
      <c r="A184" s="337"/>
    </row>
    <row r="185" ht="12.75">
      <c r="A185" s="337"/>
    </row>
    <row r="186" ht="12.75">
      <c r="A186" s="337"/>
    </row>
    <row r="187" ht="12.75">
      <c r="A187" s="337"/>
    </row>
    <row r="188" ht="12.75">
      <c r="A188" s="337"/>
    </row>
    <row r="189" ht="12.75">
      <c r="A189" s="337"/>
    </row>
    <row r="190" ht="12.75">
      <c r="A190" s="337"/>
    </row>
    <row r="191" ht="12.75">
      <c r="A191" s="337"/>
    </row>
    <row r="192" ht="12.75">
      <c r="A192" s="337"/>
    </row>
    <row r="193" ht="12.75">
      <c r="A193" s="337"/>
    </row>
    <row r="194" ht="12.75">
      <c r="A194" s="337"/>
    </row>
    <row r="195" ht="12.75">
      <c r="A195" s="337"/>
    </row>
    <row r="196" ht="12.75">
      <c r="A196" s="337"/>
    </row>
    <row r="197" ht="12.75">
      <c r="A197" s="337"/>
    </row>
    <row r="198" ht="12.75">
      <c r="A198" s="337"/>
    </row>
    <row r="199" ht="12.75">
      <c r="A199" s="337"/>
    </row>
    <row r="200" ht="12.75">
      <c r="A200" s="337"/>
    </row>
    <row r="201" ht="12.75">
      <c r="A201" s="337"/>
    </row>
    <row r="202" ht="12.75">
      <c r="A202" s="337"/>
    </row>
    <row r="203" ht="12.75">
      <c r="A203" s="337"/>
    </row>
    <row r="204" ht="12.75">
      <c r="A204" s="337"/>
    </row>
    <row r="205" ht="12.75">
      <c r="A205" s="337"/>
    </row>
    <row r="206" ht="12.75">
      <c r="A206" s="337"/>
    </row>
    <row r="207" ht="12.75">
      <c r="A207" s="337"/>
    </row>
    <row r="208" ht="12.75">
      <c r="A208" s="337"/>
    </row>
    <row r="209" ht="12.75">
      <c r="A209" s="337"/>
    </row>
    <row r="210" ht="12.75">
      <c r="A210" s="337"/>
    </row>
    <row r="211" ht="12.75">
      <c r="A211" s="337"/>
    </row>
    <row r="212" ht="12.75">
      <c r="A212" s="337"/>
    </row>
    <row r="213" ht="12.75">
      <c r="A213" s="337"/>
    </row>
    <row r="214" ht="12.75">
      <c r="A214" s="337"/>
    </row>
    <row r="215" ht="12.75">
      <c r="A215" s="337"/>
    </row>
    <row r="216" ht="12.75">
      <c r="A216" s="337"/>
    </row>
    <row r="217" ht="12.75">
      <c r="A217" s="337"/>
    </row>
    <row r="218" ht="12.75">
      <c r="A218" s="337"/>
    </row>
    <row r="219" ht="12.75">
      <c r="A219" s="337"/>
    </row>
    <row r="220" ht="12.75">
      <c r="A220" s="337"/>
    </row>
    <row r="221" ht="12.75">
      <c r="A221" s="337"/>
    </row>
    <row r="222" ht="12.75">
      <c r="A222" s="337"/>
    </row>
    <row r="223" ht="12.75">
      <c r="A223" s="337"/>
    </row>
    <row r="224" ht="12.75">
      <c r="A224" s="337"/>
    </row>
    <row r="225" ht="12.75">
      <c r="A225" s="337"/>
    </row>
    <row r="226" ht="12.75">
      <c r="A226" s="337"/>
    </row>
    <row r="227" ht="12.75">
      <c r="A227" s="337"/>
    </row>
    <row r="228" ht="12.75">
      <c r="A228" s="337"/>
    </row>
    <row r="229" ht="12.75">
      <c r="A229" s="337"/>
    </row>
    <row r="230" ht="12.75">
      <c r="A230" s="337"/>
    </row>
    <row r="231" ht="12.75">
      <c r="A231" s="337"/>
    </row>
    <row r="232" ht="12.75">
      <c r="A232" s="337"/>
    </row>
    <row r="233" ht="12.75">
      <c r="A233" s="337"/>
    </row>
    <row r="234" ht="12.75">
      <c r="A234" s="337"/>
    </row>
    <row r="235" ht="12.75">
      <c r="A235" s="337"/>
    </row>
    <row r="236" ht="12.75">
      <c r="A236" s="337"/>
    </row>
    <row r="237" ht="12.75">
      <c r="A237" s="337"/>
    </row>
    <row r="238" ht="12.75">
      <c r="A238" s="337"/>
    </row>
    <row r="239" ht="12.75">
      <c r="A239" s="337"/>
    </row>
    <row r="240" ht="12.75">
      <c r="A240" s="337"/>
    </row>
    <row r="241" ht="12.75">
      <c r="A241" s="337"/>
    </row>
    <row r="242" ht="12.75">
      <c r="A242" s="337"/>
    </row>
    <row r="243" ht="12.75">
      <c r="A243" s="337"/>
    </row>
    <row r="244" ht="12.75">
      <c r="A244" s="337"/>
    </row>
    <row r="245" ht="12.75">
      <c r="A245" s="337"/>
    </row>
    <row r="246" ht="12.75">
      <c r="A246" s="337"/>
    </row>
    <row r="247" ht="12.75">
      <c r="A247" s="337"/>
    </row>
    <row r="248" ht="12.75">
      <c r="A248" s="337"/>
    </row>
    <row r="249" ht="12.75">
      <c r="A249" s="337"/>
    </row>
    <row r="250" ht="12.75">
      <c r="A250" s="337"/>
    </row>
    <row r="251" ht="12.75">
      <c r="A251" s="337"/>
    </row>
    <row r="252" ht="12.75">
      <c r="A252" s="337"/>
    </row>
    <row r="253" ht="12.75">
      <c r="A253" s="337"/>
    </row>
    <row r="254" ht="12.75">
      <c r="A254" s="337"/>
    </row>
    <row r="255" ht="12.75">
      <c r="A255" s="337"/>
    </row>
    <row r="256" ht="12.75">
      <c r="A256" s="337"/>
    </row>
    <row r="257" ht="12.75">
      <c r="A257" s="337"/>
    </row>
    <row r="258" ht="12.75">
      <c r="A258" s="337"/>
    </row>
    <row r="259" ht="12.75">
      <c r="A259" s="337"/>
    </row>
    <row r="260" ht="12.75">
      <c r="A260" s="337"/>
    </row>
    <row r="261" ht="12.75">
      <c r="A261" s="337"/>
    </row>
    <row r="262" ht="12.75">
      <c r="A262" s="337"/>
    </row>
    <row r="263" ht="12.75">
      <c r="A263" s="337"/>
    </row>
    <row r="264" ht="12.75">
      <c r="A264" s="337"/>
    </row>
    <row r="265" ht="12.75">
      <c r="A265" s="337"/>
    </row>
    <row r="266" ht="12.75">
      <c r="A266" s="337"/>
    </row>
    <row r="267" ht="12.75">
      <c r="A267" s="337"/>
    </row>
    <row r="268" ht="12.75">
      <c r="A268" s="337"/>
    </row>
    <row r="269" ht="12.75">
      <c r="A269" s="337"/>
    </row>
    <row r="270" ht="12.75">
      <c r="A270" s="337"/>
    </row>
    <row r="271" ht="12.75">
      <c r="A271" s="337"/>
    </row>
    <row r="272" ht="12.75">
      <c r="A272" s="337"/>
    </row>
    <row r="273" ht="12.75">
      <c r="A273" s="337"/>
    </row>
    <row r="274" ht="12.75">
      <c r="A274" s="337"/>
    </row>
    <row r="275" ht="12.75">
      <c r="A275" s="337"/>
    </row>
    <row r="276" ht="12.75">
      <c r="A276" s="337"/>
    </row>
    <row r="277" ht="12.75">
      <c r="A277" s="337"/>
    </row>
    <row r="278" ht="12.75">
      <c r="A278" s="337"/>
    </row>
    <row r="279" ht="12.75">
      <c r="A279" s="337"/>
    </row>
    <row r="280" ht="12.75">
      <c r="A280" s="337"/>
    </row>
    <row r="281" ht="12.75">
      <c r="A281" s="337"/>
    </row>
    <row r="282" ht="12.75">
      <c r="A282" s="337"/>
    </row>
    <row r="283" ht="12.75">
      <c r="A283" s="337"/>
    </row>
    <row r="284" ht="12.75">
      <c r="A284" s="337"/>
    </row>
  </sheetData>
  <sheetProtection/>
  <mergeCells count="1">
    <mergeCell ref="D1:E1"/>
  </mergeCells>
  <printOptions/>
  <pageMargins left="0.7" right="0.7" top="0.75" bottom="0.75" header="0.3" footer="0.3"/>
  <pageSetup orientation="portrait" paperSize="1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37"/>
  <sheetViews>
    <sheetView zoomScalePageLayoutView="0" workbookViewId="0" topLeftCell="A1">
      <selection activeCell="D10" sqref="D10"/>
    </sheetView>
  </sheetViews>
  <sheetFormatPr defaultColWidth="11.421875" defaultRowHeight="12.75"/>
  <cols>
    <col min="1" max="1" width="50.00390625" style="0" bestFit="1" customWidth="1"/>
    <col min="2" max="2" width="13.7109375" style="154" bestFit="1" customWidth="1"/>
    <col min="3" max="3" width="23.421875" style="0" bestFit="1" customWidth="1"/>
    <col min="4" max="4" width="13.7109375" style="154" bestFit="1" customWidth="1"/>
  </cols>
  <sheetData>
    <row r="1" spans="1:2" ht="12.75">
      <c r="A1" s="158" t="s">
        <v>62</v>
      </c>
      <c r="B1" s="154" t="s">
        <v>101</v>
      </c>
    </row>
    <row r="2" ht="13.5" thickBot="1"/>
    <row r="3" spans="1:4" ht="13.5" thickBot="1">
      <c r="A3" s="159" t="s">
        <v>13</v>
      </c>
      <c r="B3" s="160" t="s">
        <v>64</v>
      </c>
      <c r="C3" s="161" t="s">
        <v>51</v>
      </c>
      <c r="D3" s="162" t="s">
        <v>64</v>
      </c>
    </row>
    <row r="4" spans="1:4" ht="12.75">
      <c r="A4" s="384" t="s">
        <v>63</v>
      </c>
      <c r="B4" s="386" t="s">
        <v>50</v>
      </c>
      <c r="C4" s="156" t="s">
        <v>65</v>
      </c>
      <c r="D4" s="157" t="s">
        <v>43</v>
      </c>
    </row>
    <row r="5" spans="1:4" ht="12.75">
      <c r="A5" s="387"/>
      <c r="B5" s="389"/>
      <c r="C5" s="155" t="s">
        <v>66</v>
      </c>
      <c r="D5" s="84" t="s">
        <v>54</v>
      </c>
    </row>
    <row r="6" spans="1:4" ht="12.75">
      <c r="A6" s="387"/>
      <c r="B6" s="389"/>
      <c r="C6" s="155" t="s">
        <v>67</v>
      </c>
      <c r="D6" s="84" t="s">
        <v>46</v>
      </c>
    </row>
    <row r="7" spans="1:4" ht="12.75">
      <c r="A7" s="387"/>
      <c r="B7" s="389"/>
      <c r="C7" s="155" t="s">
        <v>68</v>
      </c>
      <c r="D7" s="84" t="s">
        <v>49</v>
      </c>
    </row>
    <row r="8" spans="1:4" ht="12.75">
      <c r="A8" s="387"/>
      <c r="B8" s="389"/>
      <c r="C8" s="155" t="s">
        <v>69</v>
      </c>
      <c r="D8" s="84" t="s">
        <v>70</v>
      </c>
    </row>
    <row r="10" spans="1:4" ht="12.75">
      <c r="A10" s="387" t="s">
        <v>71</v>
      </c>
      <c r="B10" s="389" t="s">
        <v>52</v>
      </c>
      <c r="C10" s="155" t="s">
        <v>72</v>
      </c>
      <c r="D10" s="84" t="s">
        <v>53</v>
      </c>
    </row>
    <row r="11" spans="1:4" ht="12.75">
      <c r="A11" s="387"/>
      <c r="B11" s="389"/>
      <c r="C11" s="155" t="s">
        <v>73</v>
      </c>
      <c r="D11" s="84" t="s">
        <v>44</v>
      </c>
    </row>
    <row r="12" spans="1:4" ht="12.75">
      <c r="A12" s="387"/>
      <c r="B12" s="389"/>
      <c r="C12" s="155" t="s">
        <v>74</v>
      </c>
      <c r="D12" s="84" t="s">
        <v>75</v>
      </c>
    </row>
    <row r="13" spans="1:4" ht="12.75">
      <c r="A13" s="387"/>
      <c r="B13" s="389"/>
      <c r="C13" s="287" t="s">
        <v>194</v>
      </c>
      <c r="D13" s="84" t="s">
        <v>195</v>
      </c>
    </row>
    <row r="15" spans="1:4" ht="12.75">
      <c r="A15" s="387" t="s">
        <v>76</v>
      </c>
      <c r="B15" s="389" t="s">
        <v>23</v>
      </c>
      <c r="C15" s="155" t="s">
        <v>77</v>
      </c>
      <c r="D15" s="84">
        <v>1959</v>
      </c>
    </row>
    <row r="16" spans="1:4" ht="12.75">
      <c r="A16" s="387"/>
      <c r="B16" s="389"/>
      <c r="C16" s="155" t="s">
        <v>78</v>
      </c>
      <c r="D16" s="84" t="s">
        <v>79</v>
      </c>
    </row>
    <row r="17" spans="1:4" ht="12.75">
      <c r="A17" s="387"/>
      <c r="B17" s="389"/>
      <c r="C17" s="155" t="s">
        <v>80</v>
      </c>
      <c r="D17" s="84" t="s">
        <v>81</v>
      </c>
    </row>
    <row r="18" spans="1:4" ht="12.75">
      <c r="A18" s="387"/>
      <c r="B18" s="389"/>
      <c r="C18" s="155" t="s">
        <v>82</v>
      </c>
      <c r="D18" s="84" t="s">
        <v>91</v>
      </c>
    </row>
    <row r="19" spans="1:4" ht="12.75">
      <c r="A19" s="387"/>
      <c r="B19" s="389"/>
      <c r="C19" s="155" t="s">
        <v>196</v>
      </c>
      <c r="D19" s="84" t="s">
        <v>118</v>
      </c>
    </row>
    <row r="20" spans="1:4" ht="12.75">
      <c r="A20" s="387"/>
      <c r="B20" s="389"/>
      <c r="C20" s="155" t="s">
        <v>197</v>
      </c>
      <c r="D20" s="84" t="s">
        <v>198</v>
      </c>
    </row>
    <row r="21" spans="1:4" ht="12.75">
      <c r="A21" s="387"/>
      <c r="B21" s="389"/>
      <c r="C21" s="155" t="s">
        <v>199</v>
      </c>
      <c r="D21" s="84" t="s">
        <v>200</v>
      </c>
    </row>
    <row r="23" spans="1:2" ht="12.75">
      <c r="A23" s="155" t="s">
        <v>83</v>
      </c>
      <c r="B23" s="84" t="s">
        <v>45</v>
      </c>
    </row>
    <row r="25" spans="1:2" ht="12.75">
      <c r="A25" s="155" t="s">
        <v>84</v>
      </c>
      <c r="B25" s="84" t="s">
        <v>58</v>
      </c>
    </row>
    <row r="27" spans="1:2" ht="12.75">
      <c r="A27" s="155" t="s">
        <v>85</v>
      </c>
      <c r="B27" s="84" t="s">
        <v>86</v>
      </c>
    </row>
    <row r="29" spans="1:3" ht="12.75">
      <c r="A29" s="383" t="s">
        <v>87</v>
      </c>
      <c r="B29" s="385" t="s">
        <v>88</v>
      </c>
      <c r="C29" s="155" t="s">
        <v>47</v>
      </c>
    </row>
    <row r="30" spans="1:3" ht="12.75">
      <c r="A30" s="384"/>
      <c r="B30" s="386"/>
      <c r="C30" s="155" t="s">
        <v>48</v>
      </c>
    </row>
    <row r="32" spans="1:4" ht="12.75">
      <c r="A32" s="387" t="s">
        <v>94</v>
      </c>
      <c r="B32" s="388"/>
      <c r="C32" s="155" t="s">
        <v>95</v>
      </c>
      <c r="D32" s="84" t="s">
        <v>89</v>
      </c>
    </row>
    <row r="33" spans="1:4" ht="12.75">
      <c r="A33" s="387"/>
      <c r="B33" s="388"/>
      <c r="C33" s="155" t="s">
        <v>96</v>
      </c>
      <c r="D33" s="84" t="s">
        <v>90</v>
      </c>
    </row>
    <row r="34" spans="1:4" ht="12.75">
      <c r="A34" s="387"/>
      <c r="B34" s="388"/>
      <c r="C34" s="155" t="s">
        <v>97</v>
      </c>
      <c r="D34" s="84" t="s">
        <v>99</v>
      </c>
    </row>
    <row r="35" spans="1:4" ht="12.75">
      <c r="A35" s="387"/>
      <c r="B35" s="388"/>
      <c r="C35" s="155" t="s">
        <v>98</v>
      </c>
      <c r="D35" s="84" t="s">
        <v>100</v>
      </c>
    </row>
    <row r="37" spans="1:2" ht="12.75">
      <c r="A37" s="155" t="s">
        <v>92</v>
      </c>
      <c r="B37" s="84" t="s">
        <v>93</v>
      </c>
    </row>
  </sheetData>
  <sheetProtection/>
  <mergeCells count="10">
    <mergeCell ref="A29:A30"/>
    <mergeCell ref="B29:B30"/>
    <mergeCell ref="A32:A35"/>
    <mergeCell ref="B32:B35"/>
    <mergeCell ref="A4:A8"/>
    <mergeCell ref="B4:B8"/>
    <mergeCell ref="A10:A13"/>
    <mergeCell ref="B10:B13"/>
    <mergeCell ref="A15:A21"/>
    <mergeCell ref="B15:B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MUNICIPALIIDAD DE ÑUÑOA</dc:creator>
  <cp:keywords/>
  <dc:description/>
  <cp:lastModifiedBy>usuario</cp:lastModifiedBy>
  <cp:lastPrinted>2018-01-18T16:40:58Z</cp:lastPrinted>
  <dcterms:created xsi:type="dcterms:W3CDTF">2002-05-13T15:16:06Z</dcterms:created>
  <dcterms:modified xsi:type="dcterms:W3CDTF">2019-01-11T14:57:01Z</dcterms:modified>
  <cp:category/>
  <cp:version/>
  <cp:contentType/>
  <cp:contentStatus/>
</cp:coreProperties>
</file>