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96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Cambio Destino" sheetId="6" r:id="rId6"/>
    <sheet name="NOMENCLATURA" sheetId="7" r:id="rId7"/>
  </sheets>
  <definedNames>
    <definedName name="_xlnm.Print_Area" localSheetId="2">'Copropiedad (5.2)'!$1:$6</definedName>
    <definedName name="_xlnm.Print_Area" localSheetId="3">'Fusion-Deslindes (3.4)'!$1:$11</definedName>
    <definedName name="_xlnm.Print_Area" localSheetId="6">'NOMENCLATURA'!$A$1:$D$38</definedName>
    <definedName name="_xlnm.Print_Area" localSheetId="0">'Permisos '!$1:$121</definedName>
    <definedName name="_xlnm.Print_Area" localSheetId="4">'Recepcion Final (1.4-2.8)'!$1:$16</definedName>
  </definedNames>
  <calcPr fullCalcOnLoad="1"/>
</workbook>
</file>

<file path=xl/sharedStrings.xml><?xml version="1.0" encoding="utf-8"?>
<sst xmlns="http://schemas.openxmlformats.org/spreadsheetml/2006/main" count="6748" uniqueCount="3125">
  <si>
    <t>UBICACIÓN</t>
  </si>
  <si>
    <t>SUPERFICIE</t>
  </si>
  <si>
    <t>PREDIAL m2</t>
  </si>
  <si>
    <t>GIRO ANTERIOR</t>
  </si>
  <si>
    <t>GIRO ACTUAL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</si>
  <si>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</si>
  <si>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</si>
  <si>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</si>
  <si>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</si>
  <si>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</si>
  <si>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</si>
  <si>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</si>
  <si>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</si>
  <si>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</si>
  <si>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</si>
  <si>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</si>
  <si>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</si>
  <si>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</si>
  <si>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</si>
  <si>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</si>
  <si>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</si>
  <si>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</si>
  <si>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</si>
  <si>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</si>
  <si>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</si>
  <si>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</si>
  <si>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</si>
  <si>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</si>
  <si>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</si>
  <si>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</si>
  <si>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</si>
  <si>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</si>
  <si>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</si>
  <si>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</si>
  <si>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</si>
  <si>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</si>
  <si>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FECHA PAGO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</si>
  <si>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</si>
  <si>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</si>
  <si>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</si>
  <si>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</si>
  <si>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</si>
  <si>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</si>
  <si>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</si>
  <si>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</si>
  <si>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</si>
  <si>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</si>
  <si>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</si>
  <si>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</si>
  <si>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</si>
  <si>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</si>
  <si>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</si>
  <si>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</si>
  <si>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</si>
  <si>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</si>
  <si>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</si>
  <si>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</si>
  <si>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</si>
  <si>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</si>
  <si>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</si>
  <si>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</si>
  <si>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</si>
  <si>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</si>
  <si>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</si>
  <si>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</si>
  <si>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</si>
  <si>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</si>
  <si>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</si>
  <si>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</si>
  <si>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</si>
  <si>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</si>
  <si>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</si>
  <si>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</si>
  <si>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</si>
  <si>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</si>
  <si>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</si>
  <si>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</si>
  <si>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</si>
  <si>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</si>
  <si>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</si>
  <si>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</si>
  <si>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</si>
  <si>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</si>
  <si>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</si>
  <si>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</si>
  <si>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</si>
  <si>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</si>
  <si>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</si>
  <si>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</si>
  <si>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</si>
  <si>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</si>
  <si>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</si>
  <si>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</si>
  <si>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</si>
  <si>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</si>
  <si>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</si>
  <si>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</si>
  <si>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</si>
  <si>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</si>
  <si>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</si>
  <si>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</si>
  <si>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</si>
  <si>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</si>
  <si>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</si>
  <si>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</si>
  <si>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</si>
  <si>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1 AÑO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</si>
  <si>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</si>
  <si>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</si>
  <si>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</si>
  <si>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</si>
  <si>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</si>
  <si>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</si>
  <si>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</si>
  <si>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</si>
  <si>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17</t>
  </si>
  <si>
    <t>008</t>
  </si>
  <si>
    <t>VECINAL</t>
  </si>
  <si>
    <t>U.V.</t>
  </si>
  <si>
    <t>332</t>
  </si>
  <si>
    <t>0/1/0</t>
  </si>
  <si>
    <t xml:space="preserve">CONDELL </t>
  </si>
  <si>
    <t>RENTAS LA DOCTA LIMITADA</t>
  </si>
  <si>
    <t>MARIA ELENA GARCIA VALDES</t>
  </si>
  <si>
    <t>1807 / LOCAL 4</t>
  </si>
  <si>
    <t>PE 85</t>
  </si>
  <si>
    <t>RF 122</t>
  </si>
  <si>
    <t>162</t>
  </si>
  <si>
    <t>1/0/0</t>
  </si>
  <si>
    <t>PATRICIO DEL FIERRO CELEDON</t>
  </si>
  <si>
    <t>ANDRES CAÑETE DELGADO</t>
  </si>
  <si>
    <t xml:space="preserve">DIAGONAL ORIENTE </t>
  </si>
  <si>
    <t>5595-B</t>
  </si>
  <si>
    <t>OM 116</t>
  </si>
  <si>
    <t>13/14/15/16/28</t>
  </si>
  <si>
    <t>118/0/0</t>
  </si>
  <si>
    <t>INVERSIONES ACTUAL RAICES SPA</t>
  </si>
  <si>
    <t>PABLO GELLONA VIAL</t>
  </si>
  <si>
    <t>PEDRO DE VALDIVIA / SUCRE</t>
  </si>
  <si>
    <t>2793-2815-2831-2847/ 2460</t>
  </si>
  <si>
    <t>2</t>
  </si>
  <si>
    <t>0/0/1</t>
  </si>
  <si>
    <t>FUNDACION COANIL</t>
  </si>
  <si>
    <t>ALEJANDRO ESTEVEZ PETERSEN</t>
  </si>
  <si>
    <t xml:space="preserve">JULIO PRADO </t>
  </si>
  <si>
    <t>PE 48</t>
  </si>
  <si>
    <t>OFICINA COMERCIAL</t>
  </si>
  <si>
    <t>AGUAS ANDINAS S.A.</t>
  </si>
  <si>
    <t xml:space="preserve">SERGIO LILLO MUÑOZ </t>
  </si>
  <si>
    <t xml:space="preserve">JOSE DOMINGO CAÑAS </t>
  </si>
  <si>
    <t>PE 2589</t>
  </si>
  <si>
    <t>PE 449</t>
  </si>
  <si>
    <t>PE 10892</t>
  </si>
  <si>
    <t>PE 147</t>
  </si>
  <si>
    <t>8</t>
  </si>
  <si>
    <t>PE 20623</t>
  </si>
  <si>
    <t>POM 135</t>
  </si>
  <si>
    <t>RF 135</t>
  </si>
  <si>
    <t>OFICINA</t>
  </si>
  <si>
    <t>RODRIGO ITURRIAGA DELGADO</t>
  </si>
  <si>
    <t>ANDRES SAAVEDRA ZAMORA</t>
  </si>
  <si>
    <t xml:space="preserve">JOSE MANUEL INFANTE </t>
  </si>
  <si>
    <t xml:space="preserve">HABILITACION SALA DE CAPACITACIONES </t>
  </si>
  <si>
    <t>82/0/0</t>
  </si>
  <si>
    <t>INMOBILIARIA PEBAL LTDA</t>
  </si>
  <si>
    <t>FABIO CRUZ VIAL</t>
  </si>
  <si>
    <t>220-240 / 901-923</t>
  </si>
  <si>
    <t xml:space="preserve">FERNANDEZ CONCHA / JOSE DOMINGO CAÑAS </t>
  </si>
  <si>
    <t>JUAN MANUEL VALLE COVARRUBIAS</t>
  </si>
  <si>
    <t>CAROL FERNANDEZ PODLECH</t>
  </si>
  <si>
    <t xml:space="preserve">CARLOS AGUIRRE LUCO </t>
  </si>
  <si>
    <t>PE 19353</t>
  </si>
  <si>
    <t>RF SN°</t>
  </si>
  <si>
    <t>RESTAURANTE</t>
  </si>
  <si>
    <t>BANCO SANTANDER CHILE</t>
  </si>
  <si>
    <t>CYNTHIA URTUBIA HEREDIA</t>
  </si>
  <si>
    <t xml:space="preserve">AVDA ITALIA </t>
  </si>
  <si>
    <t>9</t>
  </si>
  <si>
    <t>PE 55493</t>
  </si>
  <si>
    <t>NICOLE JEANETTE FERNANDEZ ALAMOS</t>
  </si>
  <si>
    <t xml:space="preserve">PUCHUNCAVI </t>
  </si>
  <si>
    <t>1964  LOTE 9 MZ 6646</t>
  </si>
  <si>
    <t>028</t>
  </si>
  <si>
    <t xml:space="preserve">SHIH-MING CHANG CHIEN </t>
  </si>
  <si>
    <t>OSCAR VLADIMIR SILVA VILLABLANCA</t>
  </si>
  <si>
    <t>BREMEN</t>
  </si>
  <si>
    <t>011</t>
  </si>
  <si>
    <t>VIVIENDA Y EQUIPAMIENTO</t>
  </si>
  <si>
    <t>2/4/0</t>
  </si>
  <si>
    <t>CARMEN COMPAN VILAJUANA</t>
  </si>
  <si>
    <t>MARIA JOSE LLADSER MARTINEZ</t>
  </si>
  <si>
    <t xml:space="preserve">FRANCISCO VILLAGRA </t>
  </si>
  <si>
    <t>NICOLE ELOISA FAURE DE LA BARRA</t>
  </si>
  <si>
    <t>IGNACIO FRANCISCO CAMPILLO DE LA BARRA</t>
  </si>
  <si>
    <t>007</t>
  </si>
  <si>
    <t>90/0/0</t>
  </si>
  <si>
    <t>INMOBILIARIA SIMON BOLIVAR II SPA</t>
  </si>
  <si>
    <t>JUAN LABRA GONZALEZ</t>
  </si>
  <si>
    <t xml:space="preserve">SIMON BOLIVAR </t>
  </si>
  <si>
    <t>PE 157</t>
  </si>
  <si>
    <t>202/0/0</t>
  </si>
  <si>
    <t>INMOBILIARIA ECASA CP SA</t>
  </si>
  <si>
    <t xml:space="preserve">CRISTIAN SAENZ REYES / ANTONIO VALDES FARINAS </t>
  </si>
  <si>
    <t>008/009</t>
  </si>
  <si>
    <t>255/0/0</t>
  </si>
  <si>
    <t>INMOBILIARIA RODRIGO DE ARAYA 2018 SA</t>
  </si>
  <si>
    <t xml:space="preserve">JOSE MIGUEL OYARZUN LIRA </t>
  </si>
  <si>
    <t>RODRIGO DE ARAYA / JOSE JOAQUIN DE MORA</t>
  </si>
  <si>
    <t>1410 / 2010</t>
  </si>
  <si>
    <t>451 / 339 / 476</t>
  </si>
  <si>
    <t>AV. GRECIA / SANTA EMA / SAN EUGENIO</t>
  </si>
  <si>
    <t>049</t>
  </si>
  <si>
    <t>PE 20459</t>
  </si>
  <si>
    <t>OM 58</t>
  </si>
  <si>
    <t>RF 68</t>
  </si>
  <si>
    <t>REG 140</t>
  </si>
  <si>
    <t>REG 540</t>
  </si>
  <si>
    <t>COMERCIAL</t>
  </si>
  <si>
    <t>MARIO VILLANUEVA TRAVERSO / RAUL VILLANUEVA TRAVERSO</t>
  </si>
  <si>
    <t xml:space="preserve">FERNANDO AYALA ZAPATA </t>
  </si>
  <si>
    <t>039</t>
  </si>
  <si>
    <t>OFICINAS Y SERV. PROFESIONALES</t>
  </si>
  <si>
    <t>PE 176</t>
  </si>
  <si>
    <t>RF S/N</t>
  </si>
  <si>
    <t>ITAU CORP BANCA</t>
  </si>
  <si>
    <t>DEVAKY DEL RIO CAÑAS</t>
  </si>
  <si>
    <t xml:space="preserve">MANUEL DE SALAS </t>
  </si>
  <si>
    <t>13 /1016</t>
  </si>
  <si>
    <t>58/2018, 10</t>
  </si>
  <si>
    <t>67/0/0</t>
  </si>
  <si>
    <t>INMOBILIARIA DOMINGO FAUSTINO SARMIENTO 2015 SA</t>
  </si>
  <si>
    <t xml:space="preserve">DOMINGO FAUSTINO SARMIENTO / CIRUJANO VIDELA </t>
  </si>
  <si>
    <t>210-214-216 / 1600</t>
  </si>
  <si>
    <t>PE 281</t>
  </si>
  <si>
    <t>28/29</t>
  </si>
  <si>
    <t>26/0/0</t>
  </si>
  <si>
    <t>INMOBILIARIA VASCO DE GAMA SPA</t>
  </si>
  <si>
    <t>DANIELA PALACIO MAUREIRA</t>
  </si>
  <si>
    <t xml:space="preserve">VASCO DE GAMA </t>
  </si>
  <si>
    <t>5435/5455</t>
  </si>
  <si>
    <t>ROSA MARIA ZUÑIGA BESTARD Y OTROS</t>
  </si>
  <si>
    <t>SERGIO CERECEDA JAÑA</t>
  </si>
  <si>
    <t>CIRUJANO VIDELA</t>
  </si>
  <si>
    <t>001</t>
  </si>
  <si>
    <t xml:space="preserve">PE 28 </t>
  </si>
  <si>
    <t>RF 24</t>
  </si>
  <si>
    <t>HABILITACION LOCAL COMERCIAL, CAFETERIA</t>
  </si>
  <si>
    <t xml:space="preserve">OSWALDO CERDA CONTRERAS </t>
  </si>
  <si>
    <t>LEONARDO FUENTES MARTINEZ</t>
  </si>
  <si>
    <t>4800 LOCAL 104</t>
  </si>
  <si>
    <t>ALEJANDRO INFANTE VASQUEZ</t>
  </si>
  <si>
    <t>JORGE SILVA TORRES</t>
  </si>
  <si>
    <t xml:space="preserve">VALENCIA </t>
  </si>
  <si>
    <t>016</t>
  </si>
  <si>
    <t>MARIA IRIS CECILIA MUÑOZ MORALES</t>
  </si>
  <si>
    <t>CLAUDIA AMELIA PONCE DE LUCA</t>
  </si>
  <si>
    <t xml:space="preserve">CARMEN COVARRUBIAS </t>
  </si>
  <si>
    <t>040</t>
  </si>
  <si>
    <t>ALFREDO SALEH MURRA</t>
  </si>
  <si>
    <t>ERICK ITURRA DINAMARCA</t>
  </si>
  <si>
    <t xml:space="preserve">LOS TRES ANTONIOS </t>
  </si>
  <si>
    <t xml:space="preserve">HABILITACION LOCAL </t>
  </si>
  <si>
    <t>ALVARO BEZANILLA CHANA - CLAUDIA SCHEIDING MERANI</t>
  </si>
  <si>
    <t>ALVARO GAJARDO AEDO</t>
  </si>
  <si>
    <t>REG 180</t>
  </si>
  <si>
    <t>15/16/17/18/19/20</t>
  </si>
  <si>
    <t>278/0/0/186</t>
  </si>
  <si>
    <t>URBAN INVESTMENT SPA / INMOBILIARIA SAE 01 SA</t>
  </si>
  <si>
    <t>GUILLERMO MATTA NAVARRO</t>
  </si>
  <si>
    <t xml:space="preserve">FRANCISCO DE PAULA TAFORO / RODRIGO DE ARAYA </t>
  </si>
  <si>
    <t>1960-1970-1986-2024 / 1926-1950</t>
  </si>
  <si>
    <t>01 AL 04/012</t>
  </si>
  <si>
    <t>13</t>
  </si>
  <si>
    <t>176/0/0/118</t>
  </si>
  <si>
    <t>CARLOS VALENZUELA MEDEL/FLAVIO GUTIERREZ WILLER/PABLO FRIGERIO MOREAU/GILDA FRIGERIO MOREAU / LEONARDO FRIGERIO MOREAU /MARIA SANTANA FRIGERIO/VERONICA DEL CAMPO DIAZ/ AIDA LIZANA PARRA</t>
  </si>
  <si>
    <t>PABLO TALHOUK MARTIN-POSSE / ANDRES BRIONES GONZALEZ</t>
  </si>
  <si>
    <t xml:space="preserve">LOS AVELLANOS  / NELSON </t>
  </si>
  <si>
    <t>2321-2337-2345-2347 / 2040</t>
  </si>
  <si>
    <t>34/35</t>
  </si>
  <si>
    <t>71/2/0/85</t>
  </si>
  <si>
    <t>ISA INMOBILIARIA SA</t>
  </si>
  <si>
    <t>RAFAEL PINOCHET BRUNETTO</t>
  </si>
  <si>
    <t xml:space="preserve">CAMPO DE DEPORTES </t>
  </si>
  <si>
    <t>96-100-108-116</t>
  </si>
  <si>
    <t>180 DIAS</t>
  </si>
  <si>
    <t>1/0/0/1</t>
  </si>
  <si>
    <t>CLAUDIA DE LA MAZA LEON</t>
  </si>
  <si>
    <t>RAUL BRAÑES ROJAS</t>
  </si>
  <si>
    <t xml:space="preserve">MONTENEGRO </t>
  </si>
  <si>
    <t>01 AL 19/21/23 AL 25/30 AL 33</t>
  </si>
  <si>
    <t>VIVIENDA / APART HOTEL / COMERCIO / SERVICIOS</t>
  </si>
  <si>
    <t>588/4/90/998</t>
  </si>
  <si>
    <t>DACNA SPA</t>
  </si>
  <si>
    <t>AV. AMERICO VESPUCIO / HANNOVER / ABDON SOMOZA / CLORINDA WILSHAW / ESTRELLA SOLITARIA</t>
  </si>
  <si>
    <t>210-250-260-318-334 / 5508-5526-5552-5534 / 222-244-249-250 / 201-211-221-235-249-261 / 5603-5619-5623-5637-5641-5655-5659-5675</t>
  </si>
  <si>
    <t>EDUCACION</t>
  </si>
  <si>
    <t>0/0/0/3</t>
  </si>
  <si>
    <t>ASOC. NACIONAL DE DISCAPACITADO  MENTAL-ANADIME</t>
  </si>
  <si>
    <t>LUCAS BRUNO CROVETTO DEBARCA</t>
  </si>
  <si>
    <t>A4 ARQUITECTOS LTDA / CRISTIAN VALDIVIESO RUIZ-TAGLE</t>
  </si>
  <si>
    <t xml:space="preserve">AV. RICARDO LYON </t>
  </si>
  <si>
    <t>54-55-56-57</t>
  </si>
  <si>
    <t>5</t>
  </si>
  <si>
    <t>72/0/0/74</t>
  </si>
  <si>
    <t>INVERSIONES Y DESARROLLO INDESAR LTDA</t>
  </si>
  <si>
    <t>CARLOS VIAL ERCILLA</t>
  </si>
  <si>
    <t xml:space="preserve">PEDRO RICO </t>
  </si>
  <si>
    <t>5509-5515-5525-5541</t>
  </si>
  <si>
    <t>27/28</t>
  </si>
  <si>
    <t xml:space="preserve">VIVIENDA - EQUIPAMIENTO </t>
  </si>
  <si>
    <t>282/10/0/212</t>
  </si>
  <si>
    <t>MICHAEL KURASZ Y COMPAÑIA LIMITADA</t>
  </si>
  <si>
    <t>JUAN PABLO DOMINGUEZ NAVARRO</t>
  </si>
  <si>
    <t xml:space="preserve">IRARRAZAVAL </t>
  </si>
  <si>
    <t>2362-2368-2370-2384</t>
  </si>
  <si>
    <t xml:space="preserve"> 05/06</t>
  </si>
  <si>
    <t>15</t>
  </si>
  <si>
    <t>278//0/0/173</t>
  </si>
  <si>
    <t>COMPAÑÍA DE SEGUROS CONFUTURO SA</t>
  </si>
  <si>
    <t>JOSE RAMIREZ VAN-DORP</t>
  </si>
  <si>
    <t xml:space="preserve">ZAÑARTU </t>
  </si>
  <si>
    <t>1300-1370</t>
  </si>
  <si>
    <t>02</t>
  </si>
  <si>
    <t>VIVIENDA / COMERCIO</t>
  </si>
  <si>
    <t>23</t>
  </si>
  <si>
    <t>1104/23/0/1265</t>
  </si>
  <si>
    <t>JOSE ASTUDILLO RAMIREZ</t>
  </si>
  <si>
    <t>GONZALO VELASCO DONOSO</t>
  </si>
  <si>
    <t xml:space="preserve">VICUÑA MACKENNA </t>
  </si>
  <si>
    <t>08/04</t>
  </si>
  <si>
    <t>207/0/0/140</t>
  </si>
  <si>
    <t>INMOBILIARIA SANTA MEME LTDA</t>
  </si>
  <si>
    <t xml:space="preserve">FRANCISCO MENESES </t>
  </si>
  <si>
    <t>1980-1990</t>
  </si>
  <si>
    <t>INMOBILIARIA NUEVA ÑUÑOA SPA</t>
  </si>
  <si>
    <t xml:space="preserve">BADEN </t>
  </si>
  <si>
    <t>038/039</t>
  </si>
  <si>
    <t>INMOBILIARIA COVARRUBIAS LTDA</t>
  </si>
  <si>
    <t xml:space="preserve">HERIBERTO COVARRUBIAS </t>
  </si>
  <si>
    <t>594-610</t>
  </si>
  <si>
    <t>ABSALON ESPINOZA INMOBILIARIA LTDA</t>
  </si>
  <si>
    <t xml:space="preserve">SANTA JULIA </t>
  </si>
  <si>
    <t>019</t>
  </si>
  <si>
    <t>EUROCORP DOS SA</t>
  </si>
  <si>
    <t xml:space="preserve">JOSE PEDRO ALESSANDRI </t>
  </si>
  <si>
    <t>INMOBILIARIA TOWNHOUSE ÑUÑOA 5 SPA</t>
  </si>
  <si>
    <t>76.761.379-2</t>
  </si>
  <si>
    <t>FUSION</t>
  </si>
  <si>
    <t>654-03</t>
  </si>
  <si>
    <t>654-04</t>
  </si>
  <si>
    <t>INMOBILIARIA CST EXEQUIEL FIGUEROA SA</t>
  </si>
  <si>
    <t>76.855.352-1</t>
  </si>
  <si>
    <t>EXEQUIEL FIGUEROA</t>
  </si>
  <si>
    <t>VASCO DE GAMA</t>
  </si>
  <si>
    <t>PEDRO RICO</t>
  </si>
  <si>
    <t>5469-23</t>
  </si>
  <si>
    <t>5469-24</t>
  </si>
  <si>
    <t>5469-25</t>
  </si>
  <si>
    <t>5469-34</t>
  </si>
  <si>
    <t>5469-35</t>
  </si>
  <si>
    <t>5469-36</t>
  </si>
  <si>
    <t>5469-65</t>
  </si>
  <si>
    <t>5469-221</t>
  </si>
  <si>
    <t>INMOBILIARIA NUCLEO ALMEYDA SA</t>
  </si>
  <si>
    <t>76.876.826-9</t>
  </si>
  <si>
    <t xml:space="preserve">DUBLE ALMEYDA </t>
  </si>
  <si>
    <t>3929-48</t>
  </si>
  <si>
    <t>3929-49</t>
  </si>
  <si>
    <t>3929-50</t>
  </si>
  <si>
    <t>3929-51</t>
  </si>
  <si>
    <t>SINERGIA INMOBILIARIA SA</t>
  </si>
  <si>
    <t>96.787.990-8</t>
  </si>
  <si>
    <t>1580 LOTE 1</t>
  </si>
  <si>
    <t>1580 LOTE 2</t>
  </si>
  <si>
    <t>6512-59</t>
  </si>
  <si>
    <t>6512-63</t>
  </si>
  <si>
    <t>VIVIENDA Y COMERCIO</t>
  </si>
  <si>
    <t>EUROCORP DOS S.A.</t>
  </si>
  <si>
    <t>76.459.844-K</t>
  </si>
  <si>
    <t>PE 444</t>
  </si>
  <si>
    <t>MP 328</t>
  </si>
  <si>
    <t>1807 LOCAL 4</t>
  </si>
  <si>
    <t>RENTAS LA DOCTA LTDA</t>
  </si>
  <si>
    <t>76.000.904-0</t>
  </si>
  <si>
    <t xml:space="preserve">RF 122 </t>
  </si>
  <si>
    <t>45 DEPTOS - 26 ESTAC - 25 BOD - 13 ESTAC+BOD</t>
  </si>
  <si>
    <t>76.456.069-8</t>
  </si>
  <si>
    <t>76.607.163-5</t>
  </si>
  <si>
    <t>35 DEPTOS - 23 ESTAC - 18 BOD - 17 ESTAC+ BOD</t>
  </si>
  <si>
    <t>37 DEPTOS - 39 ESTAC - 34 BOD - 3 ESTAC+BOD</t>
  </si>
  <si>
    <t>341 DEPTOS - 9 ESTAC - 458 ESTAC+BOD - 6  LOC COM</t>
  </si>
  <si>
    <t xml:space="preserve">ELIECER PARADA </t>
  </si>
  <si>
    <t>CRISTIAN ENCINA ORELLANA</t>
  </si>
  <si>
    <t>ALT 275</t>
  </si>
  <si>
    <t>2457 LOCAL 12</t>
  </si>
  <si>
    <t>RENTAS PATIO II SPA</t>
  </si>
  <si>
    <t>76.179.659-3</t>
  </si>
  <si>
    <t>POM 353</t>
  </si>
  <si>
    <t>PE 17</t>
  </si>
  <si>
    <t>RF 23</t>
  </si>
  <si>
    <t>SAN FERNANDO</t>
  </si>
  <si>
    <t>ERWIN CARLOS HERNADEZ HERNANDEZ</t>
  </si>
  <si>
    <t>POM 286</t>
  </si>
  <si>
    <t>REG 308</t>
  </si>
  <si>
    <t>248</t>
  </si>
  <si>
    <t>BROWN NORTE</t>
  </si>
  <si>
    <t>100 LOCAL 102</t>
  </si>
  <si>
    <t xml:space="preserve">ALEJANDRA DEL CARMEN REYES PEÑAILILLO </t>
  </si>
  <si>
    <t>ALT 305</t>
  </si>
  <si>
    <t>POM 01</t>
  </si>
  <si>
    <t xml:space="preserve">PE 131 </t>
  </si>
  <si>
    <t>RF 22</t>
  </si>
  <si>
    <t xml:space="preserve">VIVIENDA / LOCALES COMERCIALES </t>
  </si>
  <si>
    <t>HABILITACION LOCAL COMERCIAL</t>
  </si>
  <si>
    <t>RF 46</t>
  </si>
  <si>
    <t>020</t>
  </si>
  <si>
    <t>001/002/013</t>
  </si>
  <si>
    <t>EQUIP. COMERCIAL - VIVIENDA - APART HOTEL</t>
  </si>
  <si>
    <t>176/172/3/176</t>
  </si>
  <si>
    <t>COMPAÑÍA DE SEGUROS CONFUTURO S.A.</t>
  </si>
  <si>
    <t>LUIS VILLANUEVA CAMPILLAY</t>
  </si>
  <si>
    <t>1958-1962-1966</t>
  </si>
  <si>
    <t>CORPORACION DE APOYO AL DESARROLLO AUTO GESTIONADO ONG-GRADA</t>
  </si>
  <si>
    <t>TAMARA BRIELL WATANABE</t>
  </si>
  <si>
    <t>REG 165/87</t>
  </si>
  <si>
    <t>TRANS 13</t>
  </si>
  <si>
    <t>RF 111</t>
  </si>
  <si>
    <t>PE 100</t>
  </si>
  <si>
    <t>REG 31/17</t>
  </si>
  <si>
    <t>VANESSA PEREZ MENESES</t>
  </si>
  <si>
    <t>GUILLERMO URRUTIA LABRA</t>
  </si>
  <si>
    <t>LA ADUANA</t>
  </si>
  <si>
    <t>PE 55615</t>
  </si>
  <si>
    <t>7</t>
  </si>
  <si>
    <t>EQUIP. COMERCIAL - LOCAL</t>
  </si>
  <si>
    <t>0 / 1 / 0</t>
  </si>
  <si>
    <t>1 / 0 / 0</t>
  </si>
  <si>
    <t>WALMARTT CHILE INMOBILIARIA LTDA.</t>
  </si>
  <si>
    <t>PATRICIO SILVA PEREZ</t>
  </si>
  <si>
    <t>AMERICO VESPUCIO</t>
  </si>
  <si>
    <t>PE 311</t>
  </si>
  <si>
    <t>AMP</t>
  </si>
  <si>
    <t>042/043</t>
  </si>
  <si>
    <t>INMOBILIARIA VICTORIA S.A.</t>
  </si>
  <si>
    <t>LUIS EMILIO BALMACEDA IBAÑEZ</t>
  </si>
  <si>
    <t>IRARRAZAVAL</t>
  </si>
  <si>
    <t>PE 177</t>
  </si>
  <si>
    <t>004</t>
  </si>
  <si>
    <t>NO</t>
  </si>
  <si>
    <t>CAMILA VALLEJO DOWLING</t>
  </si>
  <si>
    <t>FERNANDO DOWNLING LEAL</t>
  </si>
  <si>
    <t>LA CALERA</t>
  </si>
  <si>
    <t>HOSTAL</t>
  </si>
  <si>
    <t>COMERCIAL, INDUSTRIAL, TRANSPORTE E INMOBILIARIA PRONTOGAS</t>
  </si>
  <si>
    <t>MATIAS LIBERONA AGURTO</t>
  </si>
  <si>
    <t>EMILIO VAISSE</t>
  </si>
  <si>
    <t>015/016/017</t>
  </si>
  <si>
    <t xml:space="preserve">42 / 0 / 0 </t>
  </si>
  <si>
    <t>INMOBILIARIA E INVERSIONES SAN CRESCENTE SPA</t>
  </si>
  <si>
    <t>ALEX BRAHM VUSKOVIC</t>
  </si>
  <si>
    <t>MONSEÑOR EYZAGUIRRE</t>
  </si>
  <si>
    <t>500-550-590</t>
  </si>
  <si>
    <t>PE 320</t>
  </si>
  <si>
    <t>030</t>
  </si>
  <si>
    <t>VALESKA ALICIA VASQUEZ ZUÑIGA</t>
  </si>
  <si>
    <t>JOSE MIGUEL VALENZUELA ROSENZUAIG</t>
  </si>
  <si>
    <t>036</t>
  </si>
  <si>
    <t>JUAN CRISTOBAL FOLCH AEDO</t>
  </si>
  <si>
    <t>PUCARA</t>
  </si>
  <si>
    <t>PE 274</t>
  </si>
  <si>
    <t>EQUIP. COMERCIAL - RESTAURANTE</t>
  </si>
  <si>
    <t>GABRIELA TAGRID MISLEH VALDERRAMA</t>
  </si>
  <si>
    <t xml:space="preserve">WILLIAMS REBOLLEDO </t>
  </si>
  <si>
    <t>PE 35950</t>
  </si>
  <si>
    <t>018</t>
  </si>
  <si>
    <t>VIVIENDA - EQUIP. COMERCIAL - LOCAL</t>
  </si>
  <si>
    <t>1 / 1 / 0</t>
  </si>
  <si>
    <t>IGOR EDUARDO SELAIVE VALENZUELA</t>
  </si>
  <si>
    <t>MARIA RIQUELME TOLEDO</t>
  </si>
  <si>
    <t>LUZ SEPULVEDA NEIRA</t>
  </si>
  <si>
    <t>JOSE JOAQUIN DE MORA</t>
  </si>
  <si>
    <t>022</t>
  </si>
  <si>
    <t>OSCAR NAVARRO ASTUDILLO</t>
  </si>
  <si>
    <t>CRISTIAN RAMOS GIL</t>
  </si>
  <si>
    <t>PE 55386</t>
  </si>
  <si>
    <t>RF 8188</t>
  </si>
  <si>
    <t>EQUIP. SERVICIOS - PROFESIONALES - CENTRO MEDICO</t>
  </si>
  <si>
    <t>RUDI MEIBERGEN CORDOVA</t>
  </si>
  <si>
    <t>MAYA PIÑONES HERNANDEZ</t>
  </si>
  <si>
    <t>CHILE ESPAÑA</t>
  </si>
  <si>
    <t>PE 21220</t>
  </si>
  <si>
    <t>RF 114</t>
  </si>
  <si>
    <t>REG 20</t>
  </si>
  <si>
    <t>OM 247</t>
  </si>
  <si>
    <t>039/040/041</t>
  </si>
  <si>
    <t>EQUIP. COMERCIAL - LOCALES</t>
  </si>
  <si>
    <t>0 / 3 / 0</t>
  </si>
  <si>
    <t>METLIFE SEGUROS DE VIDA S.A.</t>
  </si>
  <si>
    <t>ALEJANDRA PALACIOS GONZALEZ</t>
  </si>
  <si>
    <t>SALVADOR</t>
  </si>
  <si>
    <t>PE 123</t>
  </si>
  <si>
    <t>RF 152</t>
  </si>
  <si>
    <t>1959</t>
  </si>
  <si>
    <t>005</t>
  </si>
  <si>
    <t>CESAR AUGUSTO MOYA TAPIA</t>
  </si>
  <si>
    <t>CRISTIAN ASCUI CASTRO</t>
  </si>
  <si>
    <t>OBISPO ORREGO</t>
  </si>
  <si>
    <t>078</t>
  </si>
  <si>
    <t>EQUIP. COMERCIAL</t>
  </si>
  <si>
    <t>NAVARRO'S HOUSE LTDA.</t>
  </si>
  <si>
    <t>MARCOS RAMIREZ LAURIDO</t>
  </si>
  <si>
    <t>JOSE PEDRO ALESSANDRI</t>
  </si>
  <si>
    <t>PE 47</t>
  </si>
  <si>
    <t>093</t>
  </si>
  <si>
    <t>EQUIP. SERVICIOS - PROFESIONALES - CLINICA VETERINARIA</t>
  </si>
  <si>
    <t>INVERSIONES VIMAT SPA</t>
  </si>
  <si>
    <t>SIBELLA MENESES WLACH</t>
  </si>
  <si>
    <t>PE 164</t>
  </si>
  <si>
    <t>RF 44</t>
  </si>
  <si>
    <t>023/024/025/034/035/036/065/221</t>
  </si>
  <si>
    <t>87 / 0 / 0</t>
  </si>
  <si>
    <t>INMOBILIARIA CST EXEQUIEL FIGUEROA S.A.</t>
  </si>
  <si>
    <t>RENE JOGLAR MANCILLA</t>
  </si>
  <si>
    <t>VASCO DE GAMA / EXEQUIEL FIGUEROA / PEDRO RICO</t>
  </si>
  <si>
    <t>5527-5547-5569 / 841-857-877 / 5542-5560</t>
  </si>
  <si>
    <t>035</t>
  </si>
  <si>
    <t>EQUIP. EDUCACION - SALA CUNA - JARDIN INFANTL</t>
  </si>
  <si>
    <t>ABINGRAF S.A.</t>
  </si>
  <si>
    <t>PE 79</t>
  </si>
  <si>
    <t>RF 168</t>
  </si>
  <si>
    <t>STEFANIA PICCOLI RAMIREZ</t>
  </si>
  <si>
    <t>JOSE LUIS MAGALLON ROJO</t>
  </si>
  <si>
    <t>FLORENCIO GARCIA</t>
  </si>
  <si>
    <t>PAMP 27285</t>
  </si>
  <si>
    <t>2000</t>
  </si>
  <si>
    <t>HUGO QUIROGA CARVAJAL</t>
  </si>
  <si>
    <t>CARMEN RIQUELME SOTO</t>
  </si>
  <si>
    <t>LOS JARDINES</t>
  </si>
  <si>
    <t>014</t>
  </si>
  <si>
    <t>EQUIP. EDUCACION - LICEO - SALAS DE CLASES</t>
  </si>
  <si>
    <t>CORPORACION EDUCACIONAL DE ASIMET</t>
  </si>
  <si>
    <t>CARLOS GONZALEZ CANTUARIAS</t>
  </si>
  <si>
    <t>DOCTOR JOHOW</t>
  </si>
  <si>
    <t>PE 457</t>
  </si>
  <si>
    <t>032</t>
  </si>
  <si>
    <t>NI</t>
  </si>
  <si>
    <t>0 / 0 / 0</t>
  </si>
  <si>
    <t>INMOBILIARIA Y CONSTRUCTORA OSSA 1400 SPA</t>
  </si>
  <si>
    <t>HERNAN UGARTE VERGARA / RAFAEL ARAMBURU VALENZUELA</t>
  </si>
  <si>
    <t>PE 37</t>
  </si>
  <si>
    <t>MP 94</t>
  </si>
  <si>
    <t>RF 109</t>
  </si>
  <si>
    <t>001/009/010</t>
  </si>
  <si>
    <t>44 / 0 / 0</t>
  </si>
  <si>
    <t>INMOBILIARIA MONTE DELANI SPA</t>
  </si>
  <si>
    <t>FRANCISCO IZQUIERDO ETCHEBARNE</t>
  </si>
  <si>
    <t>BREMEN / LA VERBENA</t>
  </si>
  <si>
    <t>1701 / 4982-5024</t>
  </si>
  <si>
    <t>006</t>
  </si>
  <si>
    <t>JORGE ARGOMEDO PRADO</t>
  </si>
  <si>
    <t>MARCELO GRIFFERO MONTALBA</t>
  </si>
  <si>
    <t>LOS ALERCES</t>
  </si>
  <si>
    <t>MARIA CAROLINA HERRERA FUENTES</t>
  </si>
  <si>
    <t>ALEJANDRO TORO GUZMAN</t>
  </si>
  <si>
    <t>NATALIO STEIN</t>
  </si>
  <si>
    <t>087/088/089/093</t>
  </si>
  <si>
    <t>93 / 0 / 0 / 93</t>
  </si>
  <si>
    <t>MARIA ESTER PANEBIANCO MORANTE Y OTROS</t>
  </si>
  <si>
    <t>SEBASTIAN SQUELLA CORREA</t>
  </si>
  <si>
    <t>SAN EUGENIO / MATTA ORIENTE</t>
  </si>
  <si>
    <t>90-92-94 / 310</t>
  </si>
  <si>
    <t>001/018</t>
  </si>
  <si>
    <t>VIVIENDA - EQUIP. COMERCIAL</t>
  </si>
  <si>
    <t>196 / 2 / 0 / 185</t>
  </si>
  <si>
    <t>INMOBILIARIA AICAPITALS SPA Y OTRO</t>
  </si>
  <si>
    <t>MARIO MARDONES TENEO</t>
  </si>
  <si>
    <t>IRARRAZAVAL / COVENTRY</t>
  </si>
  <si>
    <t>4870 / 47</t>
  </si>
  <si>
    <t>012/013/025/026/044</t>
  </si>
  <si>
    <t>18</t>
  </si>
  <si>
    <t>183 / 4 / 0 / 138</t>
  </si>
  <si>
    <t>INMOBILIARIA E INVERSIONES LAS RIAS S.A. Y OTROS</t>
  </si>
  <si>
    <t>CORNELIO SAAVEDRA URIARTE Y OTROS</t>
  </si>
  <si>
    <t>ZAÑARTU / PEDRO DE VALDIVIA</t>
  </si>
  <si>
    <t>2452-2460 / 5261-5263-5295</t>
  </si>
  <si>
    <t>009/017/018/019</t>
  </si>
  <si>
    <t>56 / 0 / 0 / 90</t>
  </si>
  <si>
    <t>ELECTRONICA DEL PACIFICO S.A.</t>
  </si>
  <si>
    <t>ANTONIO MORA VARGAS</t>
  </si>
  <si>
    <t>LUIS BELTRAN / JULIO PRADO</t>
  </si>
  <si>
    <t>2111 / 2088-2110-2118</t>
  </si>
  <si>
    <t>14</t>
  </si>
  <si>
    <t>137 / 0 / 0 / 109</t>
  </si>
  <si>
    <t>INMOBILIARIA INMOVET LTDA.</t>
  </si>
  <si>
    <t>ANDRES KRAUSHAAR HEYERMANN</t>
  </si>
  <si>
    <t>WILLIAMS REBOLLEDO</t>
  </si>
  <si>
    <t>003/014</t>
  </si>
  <si>
    <t>420 / 0 / 0 / 436</t>
  </si>
  <si>
    <t>TECNIGEN S.A. Y OTRO</t>
  </si>
  <si>
    <t>WILFRED PAGE MAINO</t>
  </si>
  <si>
    <t>ZAÑARTU</t>
  </si>
  <si>
    <t>1060-1076</t>
  </si>
  <si>
    <t>238 / 0 / 0 / 148</t>
  </si>
  <si>
    <t>DOCTOR GUILLERMO MANN</t>
  </si>
  <si>
    <t>031/032/033</t>
  </si>
  <si>
    <t>64 / 0 / 0 / 63</t>
  </si>
  <si>
    <t>BESALCO INMOBILIARIA S.A.</t>
  </si>
  <si>
    <t>ARTURO COX BAEZA</t>
  </si>
  <si>
    <t>GENERAL JOSE ARTIGAS</t>
  </si>
  <si>
    <t>3072-3082-3098</t>
  </si>
  <si>
    <t>017/018/019</t>
  </si>
  <si>
    <t>11</t>
  </si>
  <si>
    <t>168 / 0 / 0 / 169</t>
  </si>
  <si>
    <t>INVERSIONES Y ASESORIAS SAN ANDRES LTDA. Y OTROS</t>
  </si>
  <si>
    <t>PATRICK ROBERTSON CLEARY</t>
  </si>
  <si>
    <t>2080-2100-2114</t>
  </si>
  <si>
    <t>012/013/014/015/021/022/023</t>
  </si>
  <si>
    <t>250 / 0 / 0 / 256</t>
  </si>
  <si>
    <t>INVERSIONES ACTUAL RAICES SPA Y OTROS</t>
  </si>
  <si>
    <t>PEDRO DE VALDIVIA / JEAN SIBELIUS</t>
  </si>
  <si>
    <t>2602-2612-2630-2652 / 2521-2535-2541</t>
  </si>
  <si>
    <t>001/0025/024/025/026</t>
  </si>
  <si>
    <t>16</t>
  </si>
  <si>
    <t>134 / 0 / 0 / 103</t>
  </si>
  <si>
    <t>MANQUEHUE DESARROLLOS LTDA.</t>
  </si>
  <si>
    <t>EMILIO SOTO CALONGE</t>
  </si>
  <si>
    <t>MANUEL MONTT / SIMON BOLIVAR / EL OIDOR</t>
  </si>
  <si>
    <t>2622-2632 / 1811-1837 / 1882</t>
  </si>
  <si>
    <t>009</t>
  </si>
  <si>
    <t>92 / 0 / 0 / 151</t>
  </si>
  <si>
    <t>INVERSIONES CENIT LTDA.</t>
  </si>
  <si>
    <t>SAN EUGENIO</t>
  </si>
  <si>
    <t>033</t>
  </si>
  <si>
    <t>117 / 0 / 0 / 64</t>
  </si>
  <si>
    <t>ALMAGRO S.A.</t>
  </si>
  <si>
    <t>DANIEL ALAMOS OVEJERO</t>
  </si>
  <si>
    <t>PEDRO DE VALDIVIA</t>
  </si>
  <si>
    <t>023/024</t>
  </si>
  <si>
    <t>26 / 0 / 0 / 26</t>
  </si>
  <si>
    <t>INVERSIONES INMOBILIARIAS SAN ISIDRO S.A.</t>
  </si>
  <si>
    <t>MARIANNE BALZE RESSLER</t>
  </si>
  <si>
    <t>GERONA</t>
  </si>
  <si>
    <t>3410-3442</t>
  </si>
  <si>
    <t>DIEGO DE ALMAGRO</t>
  </si>
  <si>
    <t>OFICINAS</t>
  </si>
  <si>
    <t>INMOBILIARIA SUCRE S.A.</t>
  </si>
  <si>
    <t>76,482,111-4</t>
  </si>
  <si>
    <t>SUCRE</t>
  </si>
  <si>
    <t>67 DEPTOS - 39 ESTAC - 51 BOD - 15 ESTAC+BOD - 2 ESTAC+BOD - 2 ESTAC</t>
  </si>
  <si>
    <t>INDIGO GESTION SPA</t>
  </si>
  <si>
    <t>76,530,544-6</t>
  </si>
  <si>
    <t>LO ENCALADA</t>
  </si>
  <si>
    <t>3903-025</t>
  </si>
  <si>
    <t>3903-026</t>
  </si>
  <si>
    <t>3903-027</t>
  </si>
  <si>
    <t>INMOBILIARIA CAPITAN ORELLA SPA</t>
  </si>
  <si>
    <t>76,786,276-8</t>
  </si>
  <si>
    <t>CAPITAN ORELLA</t>
  </si>
  <si>
    <t>27-005</t>
  </si>
  <si>
    <t>SUBDIVISION</t>
  </si>
  <si>
    <t>005/006/007/008/009</t>
  </si>
  <si>
    <t>SIMON BOLIVAR</t>
  </si>
  <si>
    <t>DEVELOPMENT Y CONTRACTING COMPANY S.A.</t>
  </si>
  <si>
    <t>96,530,010-4</t>
  </si>
  <si>
    <t>PE 196</t>
  </si>
  <si>
    <t>MP 262</t>
  </si>
  <si>
    <t>MP 291</t>
  </si>
  <si>
    <t>005/006/007/022/023/024</t>
  </si>
  <si>
    <t>PE 137</t>
  </si>
  <si>
    <t>MP 54</t>
  </si>
  <si>
    <t>MP 218</t>
  </si>
  <si>
    <t>EMILIA TELLEZ</t>
  </si>
  <si>
    <t>5050 LC B</t>
  </si>
  <si>
    <t>SORAYA LAHSEN ABOID</t>
  </si>
  <si>
    <t>027</t>
  </si>
  <si>
    <t>MARCHANT PEREIRA</t>
  </si>
  <si>
    <t>EQUIP. SERVICIOS - OFICINAS</t>
  </si>
  <si>
    <t>INVERSIONES KURASZ LTDA.</t>
  </si>
  <si>
    <t>76,278,684-2</t>
  </si>
  <si>
    <t>POM 72</t>
  </si>
  <si>
    <t>POM 203</t>
  </si>
  <si>
    <t>2401 LC 2A-2B-2C</t>
  </si>
  <si>
    <t>PRINCIPAL COMPAÑÍA DE SEGUROS DE VIDA S.A.</t>
  </si>
  <si>
    <t>96,588,080-1</t>
  </si>
  <si>
    <t>POM 82</t>
  </si>
  <si>
    <t>046/047/048/049</t>
  </si>
  <si>
    <t>SUAREZ MUJICA</t>
  </si>
  <si>
    <t>AVSA ÑUÑOA ORIENTE SPA</t>
  </si>
  <si>
    <t>76,481,376-6</t>
  </si>
  <si>
    <t>MP 357</t>
  </si>
  <si>
    <t>024</t>
  </si>
  <si>
    <t>JULIO PRADO</t>
  </si>
  <si>
    <t>ALVARO BEZANILLA CH Y OTRA</t>
  </si>
  <si>
    <t>PE 178</t>
  </si>
  <si>
    <t>004/005/008</t>
  </si>
  <si>
    <t>GRECIA</t>
  </si>
  <si>
    <t>INMOBILIARA ECASA CP S.A.</t>
  </si>
  <si>
    <t>76,115,188-6</t>
  </si>
  <si>
    <t>PE 465</t>
  </si>
  <si>
    <t>MP 98</t>
  </si>
  <si>
    <t>MP 250</t>
  </si>
  <si>
    <t>MP 15</t>
  </si>
  <si>
    <t>ITALIA</t>
  </si>
  <si>
    <t>97,036,000-K</t>
  </si>
  <si>
    <t>PE 110</t>
  </si>
  <si>
    <t>001/002/017/018</t>
  </si>
  <si>
    <t>FERNANDEZ CONCHA</t>
  </si>
  <si>
    <t>INMOBILIARIA PEBAL LTDA.</t>
  </si>
  <si>
    <t>79,755,530-4</t>
  </si>
  <si>
    <t>PE 121</t>
  </si>
  <si>
    <t>MP 7</t>
  </si>
  <si>
    <t>EQUIP. SERVICIOS - CLINICA VETERINARIA</t>
  </si>
  <si>
    <t>INVERSIONES VIMAT</t>
  </si>
  <si>
    <t>76,254,805-4</t>
  </si>
  <si>
    <t>POM 44</t>
  </si>
  <si>
    <t>010</t>
  </si>
  <si>
    <t>EQUIP. EDUCACION - JARDIN INFANTIL</t>
  </si>
  <si>
    <t>SUCESION ROBERTO PARRAGUE MORAGA</t>
  </si>
  <si>
    <t>POM 215</t>
  </si>
  <si>
    <t>AMERICO VESPUCIO SUR</t>
  </si>
  <si>
    <t>EQUIP. COMERCIAL - HOMECENTER</t>
  </si>
  <si>
    <t>WALLMART CHILE INMOBILIARIA LTDA.</t>
  </si>
  <si>
    <t>96,519,000-7</t>
  </si>
  <si>
    <t>PAMP 311</t>
  </si>
  <si>
    <t>POM 154</t>
  </si>
  <si>
    <t>MP 30</t>
  </si>
  <si>
    <t>DUBLE ALMEYDA</t>
  </si>
  <si>
    <t>EQUIP. EDUCACION - TALLERES</t>
  </si>
  <si>
    <t>PROVINCIA AGUSTINA DE CHILE</t>
  </si>
  <si>
    <t>81,466,400-7</t>
  </si>
  <si>
    <t>PAMP 317</t>
  </si>
  <si>
    <t>76,642,681,6</t>
  </si>
  <si>
    <t>POM 43</t>
  </si>
  <si>
    <t>PUBLICIDAD</t>
  </si>
  <si>
    <t>MILENA GUERRA LEON</t>
  </si>
  <si>
    <t>ANTONIO RODRIGUEZ PINO</t>
  </si>
  <si>
    <t xml:space="preserve">LOS ALERCES </t>
  </si>
  <si>
    <t>2611 CS E 3</t>
  </si>
  <si>
    <t>VIVIENDA - MURO DE ESCALADA PARTICULAR</t>
  </si>
  <si>
    <t>RAUL POBLETE SAEZ</t>
  </si>
  <si>
    <t>PHILLIPS CARVAJAL AVALOS</t>
  </si>
  <si>
    <t>REG 17630</t>
  </si>
  <si>
    <t>244</t>
  </si>
  <si>
    <t>EQUIP. COMERCIAL - SALA DE DANZA Y PELUQUERIA</t>
  </si>
  <si>
    <t>INVERSIONES GASCAM LTDA.</t>
  </si>
  <si>
    <t>MARTIN CONCHA NAVARRO</t>
  </si>
  <si>
    <t>2563 LC 3</t>
  </si>
  <si>
    <t>PE 16282</t>
  </si>
  <si>
    <t>PAMP 31289</t>
  </si>
  <si>
    <t>PAMP 31372</t>
  </si>
  <si>
    <t>PAMP 37600</t>
  </si>
  <si>
    <t>PAMP 131</t>
  </si>
  <si>
    <t>RF 129</t>
  </si>
  <si>
    <t>019/020/021/022/023/024</t>
  </si>
  <si>
    <t>94 / 0 / 0</t>
  </si>
  <si>
    <t>INMOBILIARIA ESTRELLA SOLITARIA SPA</t>
  </si>
  <si>
    <t>PATRICIO LEON BATISTA</t>
  </si>
  <si>
    <t>ESTRELLA SOLITARIA</t>
  </si>
  <si>
    <t>5087-5099-5111-5137-5153</t>
  </si>
  <si>
    <t>PE 226</t>
  </si>
  <si>
    <t>018/026</t>
  </si>
  <si>
    <t>164 / 7 / 0</t>
  </si>
  <si>
    <t>INMOBILIARIA BUSTAMANTE S.A.</t>
  </si>
  <si>
    <t>IGNACIO HERNANDEZ MASSES</t>
  </si>
  <si>
    <t>GENERAL BUSTAMANTE / PEDRO DE OÑA</t>
  </si>
  <si>
    <t>1008 / 81</t>
  </si>
  <si>
    <t>PUBLICIDAD LUMINOSA</t>
  </si>
  <si>
    <t>COMERCIAL BIG JOHN LTDA.</t>
  </si>
  <si>
    <t>FERNANDO MOYA SILVA</t>
  </si>
  <si>
    <t>2810 LC 1 B</t>
  </si>
  <si>
    <t>PE 62</t>
  </si>
  <si>
    <t>PE 63</t>
  </si>
  <si>
    <t>POM 21</t>
  </si>
  <si>
    <t>PE 306</t>
  </si>
  <si>
    <t>RF 40-45</t>
  </si>
  <si>
    <t>RF 175</t>
  </si>
  <si>
    <t>BANCO DE CREDITO E INVERSIONES</t>
  </si>
  <si>
    <t>PE 55</t>
  </si>
  <si>
    <t>RF 107</t>
  </si>
  <si>
    <t>034</t>
  </si>
  <si>
    <t>060</t>
  </si>
  <si>
    <t>JOSE ALEJANDRO CACERES MELLA</t>
  </si>
  <si>
    <t>CRISTOBAL EMILIO VALENZUELA URETA</t>
  </si>
  <si>
    <t>LAS DOCAS</t>
  </si>
  <si>
    <t>003</t>
  </si>
  <si>
    <t>JESSICA ARANDA BUSTOS Y OTRO</t>
  </si>
  <si>
    <t>MICHELANGELO VICECONTE MARIN</t>
  </si>
  <si>
    <t>GENERAL GOROSTIAGA</t>
  </si>
  <si>
    <t>PE 15913</t>
  </si>
  <si>
    <t>LORENA VALDERRAMA ZENTENO</t>
  </si>
  <si>
    <t>CRISTIAN CASTAÑO ORREGO</t>
  </si>
  <si>
    <t>EL VIGIA</t>
  </si>
  <si>
    <t>PE 66</t>
  </si>
  <si>
    <t xml:space="preserve">ARAUCO EXPRESS </t>
  </si>
  <si>
    <t>FELIPE BOCAZ POLVORELLI</t>
  </si>
  <si>
    <t>4949 LC 5</t>
  </si>
  <si>
    <t>PE 57</t>
  </si>
  <si>
    <t>RF 144</t>
  </si>
  <si>
    <t>091</t>
  </si>
  <si>
    <t>JESSICA MATUS ALEGRIA</t>
  </si>
  <si>
    <t>MAXIMILIANO ABASCAL ROGERS</t>
  </si>
  <si>
    <t>PE 73339</t>
  </si>
  <si>
    <t xml:space="preserve">AMP </t>
  </si>
  <si>
    <t>050</t>
  </si>
  <si>
    <t>EMILIO JARUFE JARUFE</t>
  </si>
  <si>
    <t>MARIA TERESA PARADA PINO</t>
  </si>
  <si>
    <t>ALCALDE EDUARDO CASTILLO VELASCO</t>
  </si>
  <si>
    <t>POM 192</t>
  </si>
  <si>
    <t>PAULA PIMENTEL PIMENTEL</t>
  </si>
  <si>
    <t>LOS ALIAGA</t>
  </si>
  <si>
    <t>042</t>
  </si>
  <si>
    <t>OSCAR YVAN CRUZ RISCO</t>
  </si>
  <si>
    <t>DANIELA GAMBOA ACHO</t>
  </si>
  <si>
    <t>LA RESACA</t>
  </si>
  <si>
    <t>EQUIP. SERVICIOS - OFICINAS - BODEGA</t>
  </si>
  <si>
    <t>ABB S.A.</t>
  </si>
  <si>
    <t>JOSE FRANCISCO MAYOL VALDES</t>
  </si>
  <si>
    <t>RF 117</t>
  </si>
  <si>
    <t>024/025/026</t>
  </si>
  <si>
    <t>39 / 0 / 0</t>
  </si>
  <si>
    <t>INMOBILIARIA PASCUAL BABURIZZA LTDA.</t>
  </si>
  <si>
    <t>FRANCO SOMIGLI TIJERO</t>
  </si>
  <si>
    <t>PASCUAL BABURIZZA</t>
  </si>
  <si>
    <t>486-500-514</t>
  </si>
  <si>
    <t>PE 83</t>
  </si>
  <si>
    <t>MP 59</t>
  </si>
  <si>
    <t>EQUIP. SERVICIOS - PROFESIONALES - OFICINAS</t>
  </si>
  <si>
    <t>FELICIA MARIA WESSEL TEITLER</t>
  </si>
  <si>
    <t>MARGARITA ERRAZURIZ CRISTI</t>
  </si>
  <si>
    <t>MANAGUA</t>
  </si>
  <si>
    <t>POM 15</t>
  </si>
  <si>
    <t>EQUIP. EDUCACION - JARDIN INFANTIL - TOBOGAN</t>
  </si>
  <si>
    <t>ORLANDO CATALAN GOLOTT</t>
  </si>
  <si>
    <t>JORGE LOHSE GAMBOA</t>
  </si>
  <si>
    <t>PE 8040</t>
  </si>
  <si>
    <t>REG 72</t>
  </si>
  <si>
    <t>POM 99</t>
  </si>
  <si>
    <t>RF 156</t>
  </si>
  <si>
    <t>019/020/021/022</t>
  </si>
  <si>
    <t>160 / 0 / 0</t>
  </si>
  <si>
    <t>INMOBILIARIA INCOVIBA OPTIMUS LTDA.</t>
  </si>
  <si>
    <t>JUAN SEBASTIAN SUELLA CORREA</t>
  </si>
  <si>
    <t>RODRIGO DE ARAYA</t>
  </si>
  <si>
    <t>2528-2550-2554-2564</t>
  </si>
  <si>
    <t>127 / 0 / 0</t>
  </si>
  <si>
    <t>INMOBILIARIA EL ALGARROBO SPA</t>
  </si>
  <si>
    <t>PE 102</t>
  </si>
  <si>
    <t>020/021/022/048/049/050/051/052</t>
  </si>
  <si>
    <t>JORGE SALAZAR RIESTRA</t>
  </si>
  <si>
    <t>SEBASTIAN LOPEZ MORALES</t>
  </si>
  <si>
    <t>802-812</t>
  </si>
  <si>
    <t>REG 63</t>
  </si>
  <si>
    <t>POM 339</t>
  </si>
  <si>
    <t>RF 7</t>
  </si>
  <si>
    <t>0 / 0 / 1</t>
  </si>
  <si>
    <t>RENATO ALFREDO CUADROS OPPE</t>
  </si>
  <si>
    <t>GIOVANNI BONE BARRA</t>
  </si>
  <si>
    <t>NUÑEZ DE ARCE</t>
  </si>
  <si>
    <t>002</t>
  </si>
  <si>
    <t>EQUIP. COMERCIAL - LOCAL - OFICINAS</t>
  </si>
  <si>
    <t>0 / 1 / 1</t>
  </si>
  <si>
    <t>SOCIEDAD COMERCIAL TEXTIL BORDAIN LTDA.</t>
  </si>
  <si>
    <t xml:space="preserve">CARLOS DANIEL CASTRO </t>
  </si>
  <si>
    <t>POM 130</t>
  </si>
  <si>
    <t>RF 15</t>
  </si>
  <si>
    <t>REG 4</t>
  </si>
  <si>
    <t>099</t>
  </si>
  <si>
    <t>SOCIEDAD COMERCIAL TRICAHUE Y CIA. LTDA.</t>
  </si>
  <si>
    <t>GUILLERMO ORTEGA RODRIGUEZ</t>
  </si>
  <si>
    <t>029</t>
  </si>
  <si>
    <t>EQUIP. SERVICIOS - BANCO</t>
  </si>
  <si>
    <t>3519-3535</t>
  </si>
  <si>
    <t>RF 110</t>
  </si>
  <si>
    <t>POM 24</t>
  </si>
  <si>
    <t>057</t>
  </si>
  <si>
    <t>VERONICA UZON ENDRESS</t>
  </si>
  <si>
    <t>ESTEFANIA PARRA SEGOVIA</t>
  </si>
  <si>
    <t>JUAN FRANCISCO GONZALEZ</t>
  </si>
  <si>
    <t>786 C</t>
  </si>
  <si>
    <t>PE 38</t>
  </si>
  <si>
    <t>RF 60</t>
  </si>
  <si>
    <t>MARIA URCULLU MOLINA</t>
  </si>
  <si>
    <t>SEBASTIAN ROMO CRISOSTOMO</t>
  </si>
  <si>
    <t>PE 80</t>
  </si>
  <si>
    <t>EQUIP. COMERCIAL - LOCAL COMERCIAL</t>
  </si>
  <si>
    <t>MANUEL ALBERTO ARROYO HOWARD</t>
  </si>
  <si>
    <t>JUAN FRANCISCO LILLO YAKSIC</t>
  </si>
  <si>
    <t>ALONSO DE ERCILLA</t>
  </si>
  <si>
    <t>REG 52</t>
  </si>
  <si>
    <t>PUBLICIDAD NO LUMINOSA</t>
  </si>
  <si>
    <t>INMOBILIARIA PRO 9 SPA</t>
  </si>
  <si>
    <t>FELIPE AGUILERA BALTRA</t>
  </si>
  <si>
    <t>EXEQUIEL FERNANDEZ</t>
  </si>
  <si>
    <t>PE 312</t>
  </si>
  <si>
    <t>MARIA EUGENIA GAJARDO MUÑOZ</t>
  </si>
  <si>
    <t>RODRIGO GERTOSIO SWANSTON</t>
  </si>
  <si>
    <t>PE 52712</t>
  </si>
  <si>
    <t>013</t>
  </si>
  <si>
    <t>SAN JORGE</t>
  </si>
  <si>
    <t>60 LC 3</t>
  </si>
  <si>
    <t>EQUIP. COMERCIAL - CAFETERIA</t>
  </si>
  <si>
    <t>INMOBILIARIA SAN JORGE S.A.</t>
  </si>
  <si>
    <t>76,260,634-8</t>
  </si>
  <si>
    <t>POM 97</t>
  </si>
  <si>
    <t>2928 LC 6 - 3A</t>
  </si>
  <si>
    <t>WALMART CHILE S.A.</t>
  </si>
  <si>
    <t>76,042,014-K</t>
  </si>
  <si>
    <t>POM 120</t>
  </si>
  <si>
    <t>CARLOS BESA</t>
  </si>
  <si>
    <t>JUAN PUIGRREDON ORTIZ</t>
  </si>
  <si>
    <t>PAMP 73</t>
  </si>
  <si>
    <t>MARIO ARTURO VILLANUEVA TRAVERSO</t>
  </si>
  <si>
    <t>POM 17</t>
  </si>
  <si>
    <t>RESIDENCIA ADULTO MAYOR</t>
  </si>
  <si>
    <t>INVERSIONES Y RENTAS SANTA CATALINA LTDA.</t>
  </si>
  <si>
    <t>78,217,160-7</t>
  </si>
  <si>
    <t>POM 304</t>
  </si>
  <si>
    <t>PE 53724</t>
  </si>
  <si>
    <t>PAMP 586589</t>
  </si>
  <si>
    <t>POM 104</t>
  </si>
  <si>
    <t>RF 118</t>
  </si>
  <si>
    <t>POM 8</t>
  </si>
  <si>
    <t>RP 68</t>
  </si>
  <si>
    <t>PE 45237</t>
  </si>
  <si>
    <t>RF 143</t>
  </si>
  <si>
    <t>058/066/067/068/069</t>
  </si>
  <si>
    <t>VIVIENDA - EQUIP. SERVICIOS - OFICINAS</t>
  </si>
  <si>
    <t>INMOBILIARIA AMANDA SPA.</t>
  </si>
  <si>
    <t>76,570,068-K</t>
  </si>
  <si>
    <t>PE 159</t>
  </si>
  <si>
    <t>066</t>
  </si>
  <si>
    <t>PROFESOR JUAN GOMEZ MILLAS</t>
  </si>
  <si>
    <t>3150 A DP 41</t>
  </si>
  <si>
    <t>EVELYN SOLANGE ARAVENA ARENAS</t>
  </si>
  <si>
    <t>POM 220</t>
  </si>
  <si>
    <t>PE 73</t>
  </si>
  <si>
    <t>GARCIA MORENO</t>
  </si>
  <si>
    <t>VIVIENDA - GARAGE</t>
  </si>
  <si>
    <t>EMILIO GABRIEL TORREJO DOMENECH Y OTROS</t>
  </si>
  <si>
    <t>PE 27538</t>
  </si>
  <si>
    <t>PE 21611</t>
  </si>
  <si>
    <t>CRESCENTE ERRAZURIZ</t>
  </si>
  <si>
    <t>CASA DE RETIRO</t>
  </si>
  <si>
    <t>ARZOBISPADO DE SANTIAGO</t>
  </si>
  <si>
    <t>81,795,100-7</t>
  </si>
  <si>
    <t>AMP 92</t>
  </si>
  <si>
    <t>REG 17</t>
  </si>
  <si>
    <t>RICARDO LYON</t>
  </si>
  <si>
    <t>MENVI INVERSIONES LTDA.</t>
  </si>
  <si>
    <t>77,911,080-K</t>
  </si>
  <si>
    <t>POM 314</t>
  </si>
  <si>
    <t>EQUIP. EDUCACION - JARDIN INFANTIL - TOBOGAN DE EVACUACION</t>
  </si>
  <si>
    <t>4971 LC 6 - 6 A</t>
  </si>
  <si>
    <t>COMERCIAL SAN JUAN S.A.</t>
  </si>
  <si>
    <t>79,864,070-4</t>
  </si>
  <si>
    <t>POM 132</t>
  </si>
  <si>
    <t>RF 51</t>
  </si>
  <si>
    <t>MARIA JOSE MORICE Y OTRO</t>
  </si>
  <si>
    <t>PALT 117</t>
  </si>
  <si>
    <t>PAMP 56691</t>
  </si>
  <si>
    <t>PE 54082</t>
  </si>
  <si>
    <t>021/022/583</t>
  </si>
  <si>
    <t>MANUEL DE SALAS</t>
  </si>
  <si>
    <t>PE 188</t>
  </si>
  <si>
    <t>009/010/011/056/057/058</t>
  </si>
  <si>
    <t>EMILIO VAISSE / CONDELL</t>
  </si>
  <si>
    <t>760-770-784-786 / 1755-1763-1771-1789</t>
  </si>
  <si>
    <t>VIVIENDA - EQUIP. COMERCIAL - LOCALES</t>
  </si>
  <si>
    <t>EMILIO VAISSE SPA</t>
  </si>
  <si>
    <t>76,311,477-5</t>
  </si>
  <si>
    <t>PE 301</t>
  </si>
  <si>
    <t>CAMPOAMOR</t>
  </si>
  <si>
    <t>006/007</t>
  </si>
  <si>
    <t>INMOBILIARIA SAN JUAN DE LUZ CUATRO LTDA.</t>
  </si>
  <si>
    <t>76,560,927-5</t>
  </si>
  <si>
    <t>TOBALABA</t>
  </si>
  <si>
    <t>51 DEPTOS - 37 ESTAC - 33 BOD - 18 ESTAC+BOD</t>
  </si>
  <si>
    <t>INMOBILIARIA DON PEDRO LUCO SPA</t>
  </si>
  <si>
    <t>76,267,527-0</t>
  </si>
  <si>
    <t>SUECIA</t>
  </si>
  <si>
    <t>45 OFICINAS - 1 LOCAL - 38 ESTAC - 12 BOD - 20 ESTAC+BOD</t>
  </si>
  <si>
    <t>INMOBILIARIA ECASA CP S.A.</t>
  </si>
  <si>
    <t>GRECIA / SANTA EMA / SAN EUGENIO</t>
  </si>
  <si>
    <t>202 DEPTOS - 100 ESTAC - 109 BOD - 65 ESTAC+BOD</t>
  </si>
  <si>
    <t>DEVELOPMENT &amp; CONTRACTING COMPANI S.A.</t>
  </si>
  <si>
    <t>68 DEPTOS - 55 ESTAC - 41 BOD - 35 ESTAC+BOD</t>
  </si>
  <si>
    <t>014/015/016/017/018/019/039/040/041</t>
  </si>
  <si>
    <t>145 / 0 / 0 / 155</t>
  </si>
  <si>
    <t>GENERAL JOSE ARTIGAS / SUCRE</t>
  </si>
  <si>
    <t>3099-3121-3125 / 3028-3046</t>
  </si>
  <si>
    <t>1 / 0 / 0 / 0</t>
  </si>
  <si>
    <t>FUNDACION DEPORTISTAS POR UN SUEÑO</t>
  </si>
  <si>
    <t>CAROLINA RONDENELLI LAGOS</t>
  </si>
  <si>
    <t>DOCTOR PEDRO H LING</t>
  </si>
  <si>
    <t>015/016</t>
  </si>
  <si>
    <t>10</t>
  </si>
  <si>
    <t>119 / 0 / 0 / 65</t>
  </si>
  <si>
    <t>INMOBILIARIA RAPEL SPA Y OTRO</t>
  </si>
  <si>
    <t>JOSE BELLA MARTIN</t>
  </si>
  <si>
    <t>2575-2593</t>
  </si>
  <si>
    <t>001/002/003/004</t>
  </si>
  <si>
    <t>27</t>
  </si>
  <si>
    <t>1336 / 6 / 0 / 752</t>
  </si>
  <si>
    <t>INVERSIONES VILASAU LTDA. Y OTROS</t>
  </si>
  <si>
    <t>ALESSANDRO OPPICI ESCUTI</t>
  </si>
  <si>
    <t>361-395-401-413</t>
  </si>
  <si>
    <t>054/055/056/057/207/208/209/210/211</t>
  </si>
  <si>
    <t>99 / 0 / 0 / 101</t>
  </si>
  <si>
    <t>INVERSIONES Y DESARROLLO INDESAR LTDA.</t>
  </si>
  <si>
    <t>PEDRO RICO / EXEQUIEL FIGUEROA</t>
  </si>
  <si>
    <t>5509-5515-5525-5541 / 923</t>
  </si>
  <si>
    <t>014/015/016/017/018/019/020</t>
  </si>
  <si>
    <t>16 - 16</t>
  </si>
  <si>
    <t>236 / 4 / 0 / 167</t>
  </si>
  <si>
    <t>URBAN INVESTMENT SPA Y OTRO</t>
  </si>
  <si>
    <t>JOSE BELLA MARTIN Y OTRO</t>
  </si>
  <si>
    <t>RODRIGO DE ARAYA / FRANCISCO DE PAULA</t>
  </si>
  <si>
    <t>1926-1950 / 1960-1970-1986-2024</t>
  </si>
  <si>
    <t>003/010/017/016</t>
  </si>
  <si>
    <t xml:space="preserve">9 - 12 </t>
  </si>
  <si>
    <t>292 0 / 0 / 195</t>
  </si>
  <si>
    <t xml:space="preserve">PUERTO CAPITA S.A. Y OTROS </t>
  </si>
  <si>
    <t>JORGE RAMIREZ MORALES</t>
  </si>
  <si>
    <t>ZAÑARTU / WILLIAMS REBOLLEDO</t>
  </si>
  <si>
    <t>1145-1977 / 1981 C-1981 G</t>
  </si>
  <si>
    <t>006/007/008</t>
  </si>
  <si>
    <t>VIVIENDA - EQUIP. COMERCIAL - EQUIP. SERVICIOS</t>
  </si>
  <si>
    <t>25</t>
  </si>
  <si>
    <t>185 / 7 / 10 / 126</t>
  </si>
  <si>
    <t>INMOBILIARIA BUENAVENTURA II S.A. Y OTRO</t>
  </si>
  <si>
    <t>FERNANDO GSCHWENDER KRAUSE</t>
  </si>
  <si>
    <t>2191-2201-2221</t>
  </si>
  <si>
    <t>009/021/022</t>
  </si>
  <si>
    <t>66 / 0 / 0 / 55</t>
  </si>
  <si>
    <t>CORPORACION RELIGIOSA IGLESIA BIBLICA BAUTISTA MACUL Y OTROS</t>
  </si>
  <si>
    <t>FERNANDO COLCHERO DUCCI</t>
  </si>
  <si>
    <t>RODRIGO DE ARAYA / LAS DALIAS</t>
  </si>
  <si>
    <t>2778 A-2782 / 1995</t>
  </si>
  <si>
    <t>030/031/033</t>
  </si>
  <si>
    <t>155 / 2 / 21 / 160</t>
  </si>
  <si>
    <t>INVERSIONES ALTO LA REINA LTDA. Y OTROS</t>
  </si>
  <si>
    <t>FRANCISCO ARMSTRONG COX</t>
  </si>
  <si>
    <t>291-299 AL 337</t>
  </si>
  <si>
    <t>SOCIEDAD GASTRONOMICA B Y R LTDA.</t>
  </si>
  <si>
    <t>76,088,260-7</t>
  </si>
  <si>
    <t>238-002</t>
  </si>
  <si>
    <t>238-001</t>
  </si>
  <si>
    <t>INMOBILIARIA NEOURBANO PLUS S.A.</t>
  </si>
  <si>
    <t>76,730,219-3</t>
  </si>
  <si>
    <t>DOMINGO FAUSTINO SARMIENTO</t>
  </si>
  <si>
    <t>17-021</t>
  </si>
  <si>
    <t>17-022</t>
  </si>
  <si>
    <t>INMOBILIARIA ZAÑARTU SPA</t>
  </si>
  <si>
    <t>76,256,657-5</t>
  </si>
  <si>
    <t>6512-011</t>
  </si>
  <si>
    <t>INMOBILIARIA LAS PALMERAS S.A.</t>
  </si>
  <si>
    <t>76,824,893-1</t>
  </si>
  <si>
    <t>1400 G</t>
  </si>
  <si>
    <t>6235-003</t>
  </si>
  <si>
    <t>6235-052</t>
  </si>
  <si>
    <t>INMOBILIARIA ELPEUMO SPA</t>
  </si>
  <si>
    <t>76,879,165-1</t>
  </si>
  <si>
    <t>NELSON</t>
  </si>
  <si>
    <t>6527-001</t>
  </si>
  <si>
    <t>6527-014</t>
  </si>
  <si>
    <t>INMOBILIARIA BRIZA SPA</t>
  </si>
  <si>
    <t>76,857,929-6</t>
  </si>
  <si>
    <t>6620-001</t>
  </si>
  <si>
    <t>6620-031</t>
  </si>
  <si>
    <t>CODELAR SPA</t>
  </si>
  <si>
    <t>76,411,610-0</t>
  </si>
  <si>
    <t>VICUÑA MACKENNA</t>
  </si>
  <si>
    <t>1796 LOTE 163 L6</t>
  </si>
  <si>
    <t>3383-009</t>
  </si>
  <si>
    <t>96,571,890-7</t>
  </si>
  <si>
    <t>WILLIAM REBOLLEDO</t>
  </si>
  <si>
    <t>6512-035</t>
  </si>
  <si>
    <t>6512-034</t>
  </si>
  <si>
    <t>6512-032</t>
  </si>
  <si>
    <t>6512-031</t>
  </si>
  <si>
    <t>1212-1222</t>
  </si>
  <si>
    <t>6512-018</t>
  </si>
  <si>
    <t>SOCIEDAD COMERCIALIZADORA METROPOLITANA S.A.</t>
  </si>
  <si>
    <t>96,804,250-5</t>
  </si>
  <si>
    <t>LOS AVELLANOS</t>
  </si>
  <si>
    <t>6727-012</t>
  </si>
  <si>
    <t>6727-001</t>
  </si>
  <si>
    <t>6727-003</t>
  </si>
  <si>
    <t>6727-002</t>
  </si>
  <si>
    <t>6727-004</t>
  </si>
  <si>
    <t>EQUIP. SERVICIOS - LAVADO DE AUTOS</t>
  </si>
  <si>
    <t>COMUNIDAD PADRES PACIONISTAS</t>
  </si>
  <si>
    <t>RAFAEL DONOSO REBLE</t>
  </si>
  <si>
    <t xml:space="preserve">SUECIA </t>
  </si>
  <si>
    <t>012</t>
  </si>
  <si>
    <t>EQUIP. COMERCIAL - LIBRERÍA Y CAFÉ LITERARIO</t>
  </si>
  <si>
    <t>CARLOS OMAR CID</t>
  </si>
  <si>
    <t>CAROLINA MONTEBRUNO TRUJILLO</t>
  </si>
  <si>
    <t>3393 LC 3</t>
  </si>
  <si>
    <t>PE 35855</t>
  </si>
  <si>
    <t>XIMENA MUNITA CUEVAS</t>
  </si>
  <si>
    <t>RAMON CRUZ</t>
  </si>
  <si>
    <t>004/005/006/011/024</t>
  </si>
  <si>
    <t>70 / 0 / 0</t>
  </si>
  <si>
    <t>SIMONETTI INMOBILIARIA S.A.</t>
  </si>
  <si>
    <t>FRANCISCO HEMPEL APEL</t>
  </si>
  <si>
    <t>LUIS BELTRAN</t>
  </si>
  <si>
    <t>PE 173</t>
  </si>
  <si>
    <t>002/0036/016/017/018</t>
  </si>
  <si>
    <t>56 / 0 / 0</t>
  </si>
  <si>
    <t>INMOBILIARIA MPC SIMON BOLIVAR SPA</t>
  </si>
  <si>
    <t>PE 351</t>
  </si>
  <si>
    <t>215 / 7 / 0</t>
  </si>
  <si>
    <t>PEDRO CASTAÑER VALDIVIA Y OTROS</t>
  </si>
  <si>
    <t>IGNACIO HERNANDEZ MASSES / MATIAS BALLACEY MOLINA</t>
  </si>
  <si>
    <t>2300-2310</t>
  </si>
  <si>
    <t>057/058/220/221</t>
  </si>
  <si>
    <t>75 / 0 / 0</t>
  </si>
  <si>
    <t>INMOBILIARIA AGUSTIN DEL CASTILLO S.A.</t>
  </si>
  <si>
    <t>GERMAN DEL RIO OJEDA / ROBERTO FARIAS FUENTEALBA</t>
  </si>
  <si>
    <t>EXEQUIEL FERNANDEZ / LAS ENCINAS</t>
  </si>
  <si>
    <t>1489-1493 / 2932-2944</t>
  </si>
  <si>
    <t>001/002/003/015/016</t>
  </si>
  <si>
    <t>213 / 4 / 0</t>
  </si>
  <si>
    <t>INMOBILIARIA DORA S.A. Y OTROS</t>
  </si>
  <si>
    <t>GUILLERMO TAPIA LOPEZ / GUILLERMO TAPIA SEPULVEDA</t>
  </si>
  <si>
    <t>BROWN SUR</t>
  </si>
  <si>
    <t>PE 480</t>
  </si>
  <si>
    <t>036/037/041/042/043/044</t>
  </si>
  <si>
    <t>EQUIP. COMERCIAL - VENTA DE VEHICULOS</t>
  </si>
  <si>
    <t>RENTAS E INVERSIONES POMPEYO CARRASCO E HIJOS LTDA.</t>
  </si>
  <si>
    <t>ALBERTO VIVIANI ZUÑIGA</t>
  </si>
  <si>
    <t>PE 156</t>
  </si>
  <si>
    <t>EQUIP. SERVICIOS - OFICINA - SALA DE VENTAS</t>
  </si>
  <si>
    <t>HAMELIN SPA</t>
  </si>
  <si>
    <t>FELIPE SUGG GALVEZ</t>
  </si>
  <si>
    <t>MUJICA</t>
  </si>
  <si>
    <t>DANIEL CAVIEDES HINOJOSA</t>
  </si>
  <si>
    <t>2928 LC 9</t>
  </si>
  <si>
    <t>PE 33</t>
  </si>
  <si>
    <t>PAMP 23</t>
  </si>
  <si>
    <t>MP 8</t>
  </si>
  <si>
    <t>RF 62</t>
  </si>
  <si>
    <t>PAMP 8</t>
  </si>
  <si>
    <t>MP 107</t>
  </si>
  <si>
    <t>001/002/003/015/016/017/027/028/029/030</t>
  </si>
  <si>
    <t>242 / 0 / 0</t>
  </si>
  <si>
    <t>PE 20</t>
  </si>
  <si>
    <t>031</t>
  </si>
  <si>
    <t>INGRID MYRIAM MORALES ZUÑIGA</t>
  </si>
  <si>
    <t>RICARDO HASSE SAAVEDRA</t>
  </si>
  <si>
    <t>PE 71312</t>
  </si>
  <si>
    <t>JORGE ORTIZ ESCANILLA</t>
  </si>
  <si>
    <t>CATALINA DIAZ CANDIA</t>
  </si>
  <si>
    <t>LAS BRUMAS</t>
  </si>
  <si>
    <t>PE 52691</t>
  </si>
  <si>
    <t>17-14-66</t>
  </si>
  <si>
    <t>RF 25</t>
  </si>
  <si>
    <t>015</t>
  </si>
  <si>
    <t>JOSE LUIS BARRIENTOS MURATUKA</t>
  </si>
  <si>
    <t>RODRIGO RAMMSY GUERRERO</t>
  </si>
  <si>
    <t>LOS CEREZOS</t>
  </si>
  <si>
    <t>225</t>
  </si>
  <si>
    <t>INMOBILIARIA LAS ARAUCARIAS LTDA.</t>
  </si>
  <si>
    <t>CRISTIAN SALINAS VEJAR</t>
  </si>
  <si>
    <t>1556 LC B 1</t>
  </si>
  <si>
    <t>PE 34562</t>
  </si>
  <si>
    <t>RF 4752</t>
  </si>
  <si>
    <t>JOSE EDUARDO ZAROR ABUSLEME</t>
  </si>
  <si>
    <t>PE 133</t>
  </si>
  <si>
    <t>PEDRO RAMIREZ FINSCHI</t>
  </si>
  <si>
    <t>NATALIA CUEVAS NUÑEZ</t>
  </si>
  <si>
    <t xml:space="preserve">VIVIENDA - EQUIP. COMERCIAL </t>
  </si>
  <si>
    <t>30 / 20</t>
  </si>
  <si>
    <t>1012 / 12 / 0 / 522</t>
  </si>
  <si>
    <t>086/087/088/089/090/091</t>
  </si>
  <si>
    <t>19</t>
  </si>
  <si>
    <t>293 / 0 / 0 / 255</t>
  </si>
  <si>
    <t>INVERSIONES CONQUISTA SPA</t>
  </si>
  <si>
    <t>FELIPE RUIZ TAGLE CORREA</t>
  </si>
  <si>
    <t>2616-2618-2630-2640-2650-2670</t>
  </si>
  <si>
    <t>010/011/012</t>
  </si>
  <si>
    <t>107 / 0 / 0 / 68</t>
  </si>
  <si>
    <t>WIDAD YAMILE SAID VARGAS</t>
  </si>
  <si>
    <t>1825-1851-1877</t>
  </si>
  <si>
    <t>22</t>
  </si>
  <si>
    <t>501 / 8 / 0 / 200</t>
  </si>
  <si>
    <t>INMOBILIARIA INDUMOTORA S.A.</t>
  </si>
  <si>
    <t>EDUARDO WAISSBLUTH ROSSO</t>
  </si>
  <si>
    <t>001/002/033</t>
  </si>
  <si>
    <t>VIVIENDA - EQUIP. COMERCIAL - LOCAL - OFICINAS</t>
  </si>
  <si>
    <t>213 / 8 / 59 / 178</t>
  </si>
  <si>
    <t>INVERSIONES COSTANERA SOA / EMILIO META SANTULLO</t>
  </si>
  <si>
    <t>JORGE DOMINGUEZ AHUMADA</t>
  </si>
  <si>
    <t>IRARRAZAVAL / CAMPO DE DEPORTES</t>
  </si>
  <si>
    <t>2137-2157 / 80</t>
  </si>
  <si>
    <t>001/002/042/043/059/064</t>
  </si>
  <si>
    <t>20</t>
  </si>
  <si>
    <t>299 / 1 / 0 / 116</t>
  </si>
  <si>
    <t>INVERSIONES PUNTA BLANCA SPA Y OTROS</t>
  </si>
  <si>
    <t>MALAQUIAS CONCHA / JUAN  GODOY / GENERAL BUSTAMANTE</t>
  </si>
  <si>
    <t>75-77 / 72-80 / 655-663</t>
  </si>
  <si>
    <t>011/020/021/022/023</t>
  </si>
  <si>
    <t>96 / 5 / 0 / 114</t>
  </si>
  <si>
    <t>MARIA ENRICA PITTALUNGA Y OTROS</t>
  </si>
  <si>
    <t>RODRIGO ARAVENA ALEGRIA</t>
  </si>
  <si>
    <t>2450-2480-2484-2486 / 5461</t>
  </si>
  <si>
    <t>79 DEPTOS - 8 OFICINAS - 65 ESTAC - 20 ESTAC BICI - 58 BOD - 27 ESTAC+BOD</t>
  </si>
  <si>
    <t>INMOBILIARIA PEDRO DE VALDIVIA 2765 S.A.</t>
  </si>
  <si>
    <t>76,869,064-2</t>
  </si>
  <si>
    <t>EDUARDO LLANOS</t>
  </si>
  <si>
    <t>1127-011</t>
  </si>
  <si>
    <t>1127-012</t>
  </si>
  <si>
    <t>1127-013</t>
  </si>
  <si>
    <t>1127-014</t>
  </si>
  <si>
    <t>1127-015</t>
  </si>
  <si>
    <t>1127-016</t>
  </si>
  <si>
    <t>1127-017</t>
  </si>
  <si>
    <t>88,452,300-1</t>
  </si>
  <si>
    <t>3000-005</t>
  </si>
  <si>
    <t>3000-006</t>
  </si>
  <si>
    <t>3000-007</t>
  </si>
  <si>
    <t>INMOBILIARIA ICOM ZAÑARTU SPA</t>
  </si>
  <si>
    <t>76,852,677-K</t>
  </si>
  <si>
    <t>6523-001</t>
  </si>
  <si>
    <t>CASTILLO URIZAR</t>
  </si>
  <si>
    <t>6523-013</t>
  </si>
  <si>
    <t>6523-014</t>
  </si>
  <si>
    <t>6523-015</t>
  </si>
  <si>
    <t>023/031 AL 042</t>
  </si>
  <si>
    <t>MARIA DEL PILAR RUBIO VILLAR</t>
  </si>
  <si>
    <t>POM 6</t>
  </si>
  <si>
    <t>PE 30493</t>
  </si>
  <si>
    <t>PAMP 57184</t>
  </si>
  <si>
    <t>023</t>
  </si>
  <si>
    <t>MANUEL MONTT</t>
  </si>
  <si>
    <t>2222 LC 1 A - 1 B</t>
  </si>
  <si>
    <t>CENTROS COMERCIALES ARAUCO EXPRESS S.A.</t>
  </si>
  <si>
    <t>76,187,012,2</t>
  </si>
  <si>
    <t>POM 355</t>
  </si>
  <si>
    <t>046</t>
  </si>
  <si>
    <t>JOSE DOMINGO CAÑAS</t>
  </si>
  <si>
    <t>EL TORREON S.A.</t>
  </si>
  <si>
    <t>96,549,240-2</t>
  </si>
  <si>
    <t>PAMP 171</t>
  </si>
  <si>
    <t>12</t>
  </si>
  <si>
    <t>MARIA ESPERANZA CARRASCO POBLETE</t>
  </si>
  <si>
    <t>POM 312</t>
  </si>
  <si>
    <t>PE 44046</t>
  </si>
  <si>
    <t>GUARQUEN</t>
  </si>
  <si>
    <t>DANIEL GUTIERREZ NANJARI Y OTROS</t>
  </si>
  <si>
    <t>POM 342</t>
  </si>
  <si>
    <t>GIMNASIO</t>
  </si>
  <si>
    <t>INMOBILIARIA E INVERSIONES PACIFIC LTDA.</t>
  </si>
  <si>
    <t>76,001,625-K</t>
  </si>
  <si>
    <t>PE 56</t>
  </si>
  <si>
    <t>POM 155</t>
  </si>
  <si>
    <t>EQUIP. EDUCACIONAL - JARDIN INFANTIL</t>
  </si>
  <si>
    <t>PE 20772</t>
  </si>
  <si>
    <t>RF 98</t>
  </si>
  <si>
    <t>REG 56</t>
  </si>
  <si>
    <t>JOSE MANUEL INFANTE</t>
  </si>
  <si>
    <t>AURA VICTORIA BERRENECHEA DYVINETZ</t>
  </si>
  <si>
    <t>POM 241</t>
  </si>
  <si>
    <t>007/0085/015/016/07/018/019</t>
  </si>
  <si>
    <t>76,528,836-3</t>
  </si>
  <si>
    <t>045</t>
  </si>
  <si>
    <t>795 B</t>
  </si>
  <si>
    <t>JUAN IBARRA BARAHONA</t>
  </si>
  <si>
    <t>PE ALT 363</t>
  </si>
  <si>
    <t>COMUNIDAD DE PADRES PASIONISTAS</t>
  </si>
  <si>
    <t>70,007,030-1</t>
  </si>
  <si>
    <t>RODRIGO DE ARAYA / PEDRO DE VALDIVIA</t>
  </si>
  <si>
    <t>144 / 0 / 0</t>
  </si>
  <si>
    <t>SINERGIA INMOBILIARIA S.A.</t>
  </si>
  <si>
    <t>FELIPE RUIS TAGLE CRUZAT</t>
  </si>
  <si>
    <t>ALCALDE EDUARDO CASTILLO VELASCO / JOSE PEDRO ALESSANDRI</t>
  </si>
  <si>
    <t>3130 / 423-455</t>
  </si>
  <si>
    <t>EL RAS S.A. / SEMINARIO PONTIFICIO DE SANTIAGO Y OTRA</t>
  </si>
  <si>
    <t>1166 LC 2009</t>
  </si>
  <si>
    <t>PE 8</t>
  </si>
  <si>
    <t>RF 151</t>
  </si>
  <si>
    <t>MARISA EDITH MEZA PARDO</t>
  </si>
  <si>
    <t>ALBERTO PARDO SANTANA</t>
  </si>
  <si>
    <t>4022 CS I</t>
  </si>
  <si>
    <t>PAMP 29792</t>
  </si>
  <si>
    <t>JUAN MOYA</t>
  </si>
  <si>
    <t>PE 128</t>
  </si>
  <si>
    <t>013/014/015</t>
  </si>
  <si>
    <t>42 / 0 / 0</t>
  </si>
  <si>
    <t>INMOBILIARIA JULIO PRADO S.A.</t>
  </si>
  <si>
    <t xml:space="preserve">PEDRO TORRES </t>
  </si>
  <si>
    <t>913-929-947</t>
  </si>
  <si>
    <t>PE 210</t>
  </si>
  <si>
    <t>002/006</t>
  </si>
  <si>
    <t>VICTOR MANUEL FERNANDEZ GOMEZ</t>
  </si>
  <si>
    <t>1132 - 1166 LC 3005</t>
  </si>
  <si>
    <t>JAIME SLEMAN NASSAR HALABI</t>
  </si>
  <si>
    <t>JULIO RAMIREZ ROJAS</t>
  </si>
  <si>
    <t>2840-2844</t>
  </si>
  <si>
    <t>PE 52</t>
  </si>
  <si>
    <t>POM 18</t>
  </si>
  <si>
    <t>011/013/014/015/016</t>
  </si>
  <si>
    <t>66 / 0 / 0</t>
  </si>
  <si>
    <t>INMOBILIARIA SAN JUAN DE LUZ CINCO LTDA.</t>
  </si>
  <si>
    <t>OLGA RAQUEL PEREZ PINO Y OTRA</t>
  </si>
  <si>
    <t>CAROLINA SELUME SALINAS</t>
  </si>
  <si>
    <t>PE 12</t>
  </si>
  <si>
    <t>PE 204</t>
  </si>
  <si>
    <t>RF 8</t>
  </si>
  <si>
    <t>GLADYS ZARATE OYARZUN</t>
  </si>
  <si>
    <t>ANDREA GONZALEZ VALERO</t>
  </si>
  <si>
    <t>WALLMART CHILE S.A.</t>
  </si>
  <si>
    <t>ALEJANDRO CERDA VERDUGO</t>
  </si>
  <si>
    <t>LUZ ALICIA PASCUAL TORNEL</t>
  </si>
  <si>
    <t>FELIPE BANDA MALDONADO</t>
  </si>
  <si>
    <t>PE 50570</t>
  </si>
  <si>
    <t>003/004</t>
  </si>
  <si>
    <t>14 / 0 / 0</t>
  </si>
  <si>
    <t>FELIPE IGNACIO ORTIZ PANATT</t>
  </si>
  <si>
    <t>CARLOS AGUIRRE LUCO</t>
  </si>
  <si>
    <t>577-281</t>
  </si>
  <si>
    <t>026/027/028/029</t>
  </si>
  <si>
    <t>172 / 0 / 0</t>
  </si>
  <si>
    <t>SIENA DESARROLLOS S.A.</t>
  </si>
  <si>
    <t>3276-3278-3284-3288</t>
  </si>
  <si>
    <t>006/007/008/009</t>
  </si>
  <si>
    <t>164 / 0 / 0</t>
  </si>
  <si>
    <t>AVSA LOS ALERCES SPA</t>
  </si>
  <si>
    <t>NELSON / LOS ALERCES</t>
  </si>
  <si>
    <t>1823 / 2375-2379-2397</t>
  </si>
  <si>
    <t>SEBASTIAN OSSES NAVARRO</t>
  </si>
  <si>
    <t>925 LC 9</t>
  </si>
  <si>
    <t>PE 252</t>
  </si>
  <si>
    <t>025/026/027</t>
  </si>
  <si>
    <t>88 / 0 / 0</t>
  </si>
  <si>
    <t>JORGE MARSINO PRADO</t>
  </si>
  <si>
    <t>139-149-151</t>
  </si>
  <si>
    <t>PAULA MIRANDA NEIRA Y OTRO</t>
  </si>
  <si>
    <t>DAVOR PAVLOVIC PAREDES</t>
  </si>
  <si>
    <t>MANUEL BARRIOS</t>
  </si>
  <si>
    <t>POM 119</t>
  </si>
  <si>
    <t>531 / 4 / 0</t>
  </si>
  <si>
    <t>INMOBILIARIA ACTUAL SEMINARIO S.A.</t>
  </si>
  <si>
    <t>TUCAPEL / SEMINARIO</t>
  </si>
  <si>
    <t>233 / 768 LC 1-2-3</t>
  </si>
  <si>
    <t>PE 212</t>
  </si>
  <si>
    <t>025</t>
  </si>
  <si>
    <t>0 / 46 / 0</t>
  </si>
  <si>
    <t>INMOBILIARIA LA BOTA ITALIA SPA</t>
  </si>
  <si>
    <t>VICTOR HUGO KUNCAR SIADE</t>
  </si>
  <si>
    <t>CONDELL</t>
  </si>
  <si>
    <t>019/020/021/035/036/037/038/039/040/041</t>
  </si>
  <si>
    <t>103 / 0 / 0</t>
  </si>
  <si>
    <t>INMOBILIARIA E INVERSIONES EDUARDO CASTILLO VELASCO SPA</t>
  </si>
  <si>
    <t>MARCELA PUGA WOLF</t>
  </si>
  <si>
    <t>SANTA JULIA / LOS TALAVERAS / ALCALDE EDUARDO CASTILLO VELASCO</t>
  </si>
  <si>
    <t>363-387-393 / 370-380 / 3776-3780-3784-3788-3792</t>
  </si>
  <si>
    <t>PE 339</t>
  </si>
  <si>
    <t>Ampliación Vivienda Social</t>
  </si>
  <si>
    <t>VIVSOC</t>
  </si>
  <si>
    <t>CORINA DEL CARMEN PILAR TRONCOSO Y OTROS</t>
  </si>
  <si>
    <t>JOHANA GUAJARDO REYES</t>
  </si>
  <si>
    <t>PUNITAQUI</t>
  </si>
  <si>
    <t>RFS/N</t>
  </si>
  <si>
    <t>REG 245</t>
  </si>
  <si>
    <t>TEXTILES PANTER LTDA.</t>
  </si>
  <si>
    <t>ALEJANDRA INOSTROZA PINO</t>
  </si>
  <si>
    <t>2151 LC D</t>
  </si>
  <si>
    <t>PE 21</t>
  </si>
  <si>
    <t>MP 129</t>
  </si>
  <si>
    <t>RF 9</t>
  </si>
  <si>
    <t>001/003</t>
  </si>
  <si>
    <t>INMOBILIARIA DIFRAGA S.A.</t>
  </si>
  <si>
    <t>PEDRO GONZALEZ SEGUEL</t>
  </si>
  <si>
    <t>PEDRO DE OÑA</t>
  </si>
  <si>
    <t>O31</t>
  </si>
  <si>
    <t>PE 34</t>
  </si>
  <si>
    <t>CARLOS CORVALAN ROJAS</t>
  </si>
  <si>
    <t>ARRIAN PICKETT LAZO</t>
  </si>
  <si>
    <t>JOSE DIEGO BENAVENTE</t>
  </si>
  <si>
    <t>PE 13515</t>
  </si>
  <si>
    <t>REG 230</t>
  </si>
  <si>
    <t>POM 87</t>
  </si>
  <si>
    <t>7 / 0 / 0</t>
  </si>
  <si>
    <t>INMOBILIARIA TOWNHOUSE ÑUÑOA IV SPA</t>
  </si>
  <si>
    <t>DANIELA PALACIOS MAUREIRA</t>
  </si>
  <si>
    <t>SALITRE</t>
  </si>
  <si>
    <t>260</t>
  </si>
  <si>
    <t>1000 UF</t>
  </si>
  <si>
    <t>VICTORIA PIZARRO UNANUE</t>
  </si>
  <si>
    <t>ROBERTO PIZARRO VELASQUEZ</t>
  </si>
  <si>
    <t>PASAJE DOCTOR GUILLERMO MANN</t>
  </si>
  <si>
    <t>2834 CS D</t>
  </si>
  <si>
    <t>2000 UF</t>
  </si>
  <si>
    <t>250</t>
  </si>
  <si>
    <t>JUANA DEL CARMEN MORALES DIAZ Y OTRO</t>
  </si>
  <si>
    <t>VIVIANA MANRIQUEZ POBLETE</t>
  </si>
  <si>
    <t>2804 CS J</t>
  </si>
  <si>
    <t>ANGEL CLAUDIO CONCHA OÑATE</t>
  </si>
  <si>
    <t>LUIS SALAZAR NAVARRO</t>
  </si>
  <si>
    <t>2253 CS E</t>
  </si>
  <si>
    <t>MICROEMPRESA INOFENSIVA</t>
  </si>
  <si>
    <t>1 / 0 / 1</t>
  </si>
  <si>
    <t>DEFENSORES LABORALES SPA</t>
  </si>
  <si>
    <t>ARANTZAZU LOBOS MARTIN</t>
  </si>
  <si>
    <t>003/004/005</t>
  </si>
  <si>
    <t>NAHMIAS INVERSIONES Y DESARROLLO INMOBILIARIO</t>
  </si>
  <si>
    <t>76,416,550-0</t>
  </si>
  <si>
    <t>011/012/026</t>
  </si>
  <si>
    <t>ECHEÑIQUE</t>
  </si>
  <si>
    <t>INMOBILIARIA HAMBURGO CINCO LTDA.</t>
  </si>
  <si>
    <t>76,607,175-9</t>
  </si>
  <si>
    <t>PE 286</t>
  </si>
  <si>
    <t>PUBLICIDAD NO LUMINOSO</t>
  </si>
  <si>
    <t>96,615,540-K</t>
  </si>
  <si>
    <t>POM 31</t>
  </si>
  <si>
    <t>SR INGENIEROS CONSULTORES E.I.R.L.</t>
  </si>
  <si>
    <t>76,025,871-7</t>
  </si>
  <si>
    <t>POM 2</t>
  </si>
  <si>
    <t>EQUIP. COMERCIAL - OFICINAS</t>
  </si>
  <si>
    <t>78,857,510-6</t>
  </si>
  <si>
    <t>POM 77</t>
  </si>
  <si>
    <t>058</t>
  </si>
  <si>
    <t>INMOBILIARIA DOMINGO FAUSTINO SARMIENTO 2015 S.A.</t>
  </si>
  <si>
    <t>76,466,707-7</t>
  </si>
  <si>
    <t>IGOR EDUARDO SELAIVE</t>
  </si>
  <si>
    <t>POM 37</t>
  </si>
  <si>
    <t>004/005/006</t>
  </si>
  <si>
    <t>004/005/006/007/011/012/013/014/015</t>
  </si>
  <si>
    <t>SEMINARIO</t>
  </si>
  <si>
    <t>INMOBILIARIA BRIMAC CUATRO LTDA.</t>
  </si>
  <si>
    <t>76,778,280-2</t>
  </si>
  <si>
    <t>PE 201</t>
  </si>
  <si>
    <t>97,006,000-6</t>
  </si>
  <si>
    <t>POM 60</t>
  </si>
  <si>
    <t>CENTROS COMERCIALES VECINALES ARAUCO EXPRESS S.A.</t>
  </si>
  <si>
    <t>76,187,012-2</t>
  </si>
  <si>
    <t>POM 57</t>
  </si>
  <si>
    <t>057/058</t>
  </si>
  <si>
    <t>16 / 16 / 16 / 16 / 16 / 16 / 16 / 16</t>
  </si>
  <si>
    <t>1320 / 3 / 0 1071</t>
  </si>
  <si>
    <t>INVERSIONES LOS CIRUELOS LTDA.</t>
  </si>
  <si>
    <t>DIEGO AGUILO CHAMORRO / RODRIGO PEDRAZA PLAZA</t>
  </si>
  <si>
    <t>1482-1500</t>
  </si>
  <si>
    <t>034/035</t>
  </si>
  <si>
    <t>84 / 3 / 0 / 89</t>
  </si>
  <si>
    <t>ISA INMOBILIARIA S.A.</t>
  </si>
  <si>
    <t>29 / 29 / 29</t>
  </si>
  <si>
    <t>972 / 1 / 0 / 826</t>
  </si>
  <si>
    <t>SOCIEDAD DE RENTAS FALABELLA S.A.</t>
  </si>
  <si>
    <t>IVAN GONZALEZ GALVEZ</t>
  </si>
  <si>
    <t>009/010/011/012/014/015/016/017</t>
  </si>
  <si>
    <t>375 / 4 / 0 / 177</t>
  </si>
  <si>
    <t>INVERSIONES SAN EUGENIO S.A. Y OTROS (10)</t>
  </si>
  <si>
    <t>SAN EUGENIO / CRESCENTE ERRAZURIZ</t>
  </si>
  <si>
    <t>488-510-518 / 282-304-324-328-346</t>
  </si>
  <si>
    <t>VIVIENDA - EQUIP. COMERCIAL - LOCAL - SUPERMERCADO</t>
  </si>
  <si>
    <t>177 / 0 / 0 / 147</t>
  </si>
  <si>
    <t>AGS ARQUITECTURA SPA</t>
  </si>
  <si>
    <t>186 / 12 / 6 / 171</t>
  </si>
  <si>
    <t>INMOBILIARIA SANTA EMILIA LTDA.</t>
  </si>
  <si>
    <t>MATTA ORIENTE</t>
  </si>
  <si>
    <t>O67</t>
  </si>
  <si>
    <t>INMOBILIARIA AMANDA SPA</t>
  </si>
  <si>
    <t>79-755,530-4</t>
  </si>
  <si>
    <t>82 DEPTOS - 76 ESTAC - 9 ESTAC+BOD - 75 BOD</t>
  </si>
  <si>
    <t>INMOBILIARIA RODRIGO DE ARAYA SPA</t>
  </si>
  <si>
    <t>76,868,748-K</t>
  </si>
  <si>
    <t>6535-074</t>
  </si>
  <si>
    <t>6535-075</t>
  </si>
  <si>
    <t>6535-092</t>
  </si>
  <si>
    <t>6535-079</t>
  </si>
  <si>
    <t>6535-080</t>
  </si>
  <si>
    <t>6535-081</t>
  </si>
  <si>
    <t>6535-082</t>
  </si>
  <si>
    <t>INMOBILIARIA E INVERSIONES ZAÑARTU SPA</t>
  </si>
  <si>
    <t>76,899,818-3</t>
  </si>
  <si>
    <t>FRANCISCO DE PAULA TAFORO</t>
  </si>
  <si>
    <t>6618-001</t>
  </si>
  <si>
    <t>6618-003</t>
  </si>
  <si>
    <t>INMOBILIARIA IRARRAZAVAL SPA</t>
  </si>
  <si>
    <t>76,873,971-4</t>
  </si>
  <si>
    <t>20-022</t>
  </si>
  <si>
    <t>20-023</t>
  </si>
  <si>
    <t>20-024</t>
  </si>
  <si>
    <t>20-025</t>
  </si>
  <si>
    <t>INMOBILIARIA EDIFICIO LAS DALIAS SPA</t>
  </si>
  <si>
    <t>76,939,851-1</t>
  </si>
  <si>
    <t>LAS DALIAS</t>
  </si>
  <si>
    <t>6733-014</t>
  </si>
  <si>
    <t>6733-015</t>
  </si>
  <si>
    <t>6733-013</t>
  </si>
  <si>
    <t>JUAN IGNACIO COURT SPIKIN</t>
  </si>
  <si>
    <t>SEBASTIAN ORTIZ HARTARD</t>
  </si>
  <si>
    <t>001/002/024/025/026</t>
  </si>
  <si>
    <t>133 / 0 / 0</t>
  </si>
  <si>
    <t>MANQUEHUE DESARROLLOS LIMITADA</t>
  </si>
  <si>
    <t>EMILIO SOTO CALOGNE</t>
  </si>
  <si>
    <t>SIMON BOLIVAR / MANUEL MONTT / EL OIDOR</t>
  </si>
  <si>
    <t>1181-1837 / 2622-2632 / 1882</t>
  </si>
  <si>
    <t>026/027/028/029/030/031</t>
  </si>
  <si>
    <t>145 / 0 / 0</t>
  </si>
  <si>
    <t>JUAN ARTURO COX BAEZA</t>
  </si>
  <si>
    <t>PE 10</t>
  </si>
  <si>
    <t>039/040/041/042</t>
  </si>
  <si>
    <t>53 / 0 / 0</t>
  </si>
  <si>
    <t>LUIS PEREIRA</t>
  </si>
  <si>
    <t>868-890-894-908</t>
  </si>
  <si>
    <t>PE 356</t>
  </si>
  <si>
    <t>MP 335</t>
  </si>
  <si>
    <t>INMOBILIARIA LUIS PEREIRA SPA</t>
  </si>
  <si>
    <t>SERVICIOS Y REPRESENTACIONES RIO PUELO S.A.</t>
  </si>
  <si>
    <t>JAVIER ARRISUEÑO CEDA</t>
  </si>
  <si>
    <t>2559 LC 2</t>
  </si>
  <si>
    <t>PE 132</t>
  </si>
  <si>
    <t>RF 52</t>
  </si>
  <si>
    <t>1 / 0/  0</t>
  </si>
  <si>
    <t>JORGE MONTALBAN MARGOTTA</t>
  </si>
  <si>
    <t>ROCIO GARCIA ITURRA</t>
  </si>
  <si>
    <t>LICENCIADO LAS PEÑAS</t>
  </si>
  <si>
    <t>PE 119</t>
  </si>
  <si>
    <t>156</t>
  </si>
  <si>
    <t>SOCIEDAD GASTRONOMICA BUDAPEST LTDA.</t>
  </si>
  <si>
    <t>NADIA RAMIREZ MARTINEZ</t>
  </si>
  <si>
    <t xml:space="preserve">MANUEL MONTT </t>
  </si>
  <si>
    <t>2559 LC 8</t>
  </si>
  <si>
    <t>041/042/043/044/045</t>
  </si>
  <si>
    <t>165 / 0 / 0</t>
  </si>
  <si>
    <t>EQUIP. COMERCIAL - PASTELERIA Y CAFETERIA</t>
  </si>
  <si>
    <t>VICTORIA PEREZ ESCOBEDO</t>
  </si>
  <si>
    <t>2559 LC 4</t>
  </si>
  <si>
    <t>ALFREDO COLLOVATI CASTELLANI</t>
  </si>
  <si>
    <t>CAROLINA DEL CAMPO</t>
  </si>
  <si>
    <t>CELERINO PEREIRA</t>
  </si>
  <si>
    <t>PE 35</t>
  </si>
  <si>
    <t>RF 43</t>
  </si>
  <si>
    <t>008/007</t>
  </si>
  <si>
    <t>INDIGO GESTION DOS LTDA.</t>
  </si>
  <si>
    <t>RF 16</t>
  </si>
  <si>
    <t>PE 42</t>
  </si>
  <si>
    <t>GABRIEL GODOY FUENTEALBA</t>
  </si>
  <si>
    <t>OSCAR FELIPE MAUREIRA ZUÑIGA</t>
  </si>
  <si>
    <t>POM 105</t>
  </si>
  <si>
    <t>RF 183</t>
  </si>
  <si>
    <t>EQUIP. SERVICIOS - OFICINAS PROFESIONALES</t>
  </si>
  <si>
    <t>TANIA MELIN VERA</t>
  </si>
  <si>
    <t>BADEN</t>
  </si>
  <si>
    <t>PE 11903</t>
  </si>
  <si>
    <t>POM 30635</t>
  </si>
  <si>
    <t>POM 27</t>
  </si>
  <si>
    <t>24-25-81</t>
  </si>
  <si>
    <t>ROSCLARIC S.A.</t>
  </si>
  <si>
    <t>INVERSIONES LEFTRARU SPA</t>
  </si>
  <si>
    <t>LUIS FELIPE MONTERO ANFOSSI</t>
  </si>
  <si>
    <t>CARLOS MONTT</t>
  </si>
  <si>
    <t>PE 30610</t>
  </si>
  <si>
    <t>PE 45</t>
  </si>
  <si>
    <t>RF 3</t>
  </si>
  <si>
    <t>POM 74</t>
  </si>
  <si>
    <t>026</t>
  </si>
  <si>
    <t>REG 331</t>
  </si>
  <si>
    <t>JAIME RAMIREZ SILVA</t>
  </si>
  <si>
    <t>MAYA LUCIA PIÑONES HERNANDEZ</t>
  </si>
  <si>
    <t>POM 318</t>
  </si>
  <si>
    <t>PE 41296</t>
  </si>
  <si>
    <t>EMPRESA DECORADORA NACIONAL EDENA S.A.</t>
  </si>
  <si>
    <t>PE 12077</t>
  </si>
  <si>
    <t>REG 184</t>
  </si>
  <si>
    <t>EQUIP. COMERCIAL - ESTACION DE SERVICIO</t>
  </si>
  <si>
    <t>TRANSPORTES Y COMERCIALIZADORA SANTA ELENA</t>
  </si>
  <si>
    <t>CONSTANZA VASQUEZ MUÑOZ</t>
  </si>
  <si>
    <t>JAEL VEIGA BRSTILO</t>
  </si>
  <si>
    <t>PE 322</t>
  </si>
  <si>
    <t>021/022</t>
  </si>
  <si>
    <t>142 / 5 / 0</t>
  </si>
  <si>
    <t>55-65</t>
  </si>
  <si>
    <t>125</t>
  </si>
  <si>
    <t>JERUSSA JUNIA CRESPO MUÑOZ</t>
  </si>
  <si>
    <t>ALFREDO SCHILLIN RIEGGER</t>
  </si>
  <si>
    <t>HERIBERTO COVARRUBIAS</t>
  </si>
  <si>
    <t>REG 335</t>
  </si>
  <si>
    <t>028/029</t>
  </si>
  <si>
    <t>EQUIP. COMERCIAL - VENTA DE PASTAS</t>
  </si>
  <si>
    <t>INMOBILIARIA E INVERSIONES CERVI LTDA</t>
  </si>
  <si>
    <t>FERNANDO PAVEZ SOUPER</t>
  </si>
  <si>
    <t xml:space="preserve">EXEQUIEL FERNANDEZ </t>
  </si>
  <si>
    <t>105 LC 1</t>
  </si>
  <si>
    <t>PE 105</t>
  </si>
  <si>
    <t>MP 236</t>
  </si>
  <si>
    <t>RF 2</t>
  </si>
  <si>
    <t>001/002/003/005</t>
  </si>
  <si>
    <t>VIVIENDA - EQUIP. COMERCIAL - LOCALES - OFICINAS</t>
  </si>
  <si>
    <t>65 / 3 / 32</t>
  </si>
  <si>
    <t>INMOBILIARIA MONTE VINSON SPA</t>
  </si>
  <si>
    <t>LUIS IZQUIERDO WACHHOLTZ</t>
  </si>
  <si>
    <t>PRESIDENTE JOSE BATLLE Y ORDOÑEZ / ORTUZAR</t>
  </si>
  <si>
    <t>4502 / 299</t>
  </si>
  <si>
    <t>PE 170</t>
  </si>
  <si>
    <t>EQUIP. SERVICIOS - PROFESIONALES OFICINA</t>
  </si>
  <si>
    <t>LIMA SARRAS JADUE</t>
  </si>
  <si>
    <t>PAOLA GOITIA ROBALDO</t>
  </si>
  <si>
    <t>HAMBURGO</t>
  </si>
  <si>
    <t>PE 150</t>
  </si>
  <si>
    <t>FELIPE LEON CARMONA</t>
  </si>
  <si>
    <t>LOS VELEROS</t>
  </si>
  <si>
    <t>ALICIA AGUIRRE QUIJADA Y OTRO</t>
  </si>
  <si>
    <t>KAREN MAC-INNES ACEVEDO</t>
  </si>
  <si>
    <t>SAN PEDRO</t>
  </si>
  <si>
    <t>REG 1264</t>
  </si>
  <si>
    <t>021</t>
  </si>
  <si>
    <t>SOCIEDAD DE COMERCIALIZACION OMEGA LTDA.</t>
  </si>
  <si>
    <t>FABIAN CORDOVA BARAHONA</t>
  </si>
  <si>
    <t>PE 31803</t>
  </si>
  <si>
    <t>LUZ ESTER MOLINA GUERRERO</t>
  </si>
  <si>
    <t>ANDRES RIVERA MENDEZ</t>
  </si>
  <si>
    <t>RAMON CRUZ MONTT</t>
  </si>
  <si>
    <t>BARBARA CARRERA CATALDO</t>
  </si>
  <si>
    <t>PAULA MARTYINEZ PICCARDO</t>
  </si>
  <si>
    <t>ANTONIO VARAS</t>
  </si>
  <si>
    <t>RODRIGO BARRIONUEVO</t>
  </si>
  <si>
    <t>JAIME LEONARDO OSORIO PIZARRO</t>
  </si>
  <si>
    <t>RAFAEL PRADO</t>
  </si>
  <si>
    <t>RODIGO DANIEL VACCARO FIGUEROA</t>
  </si>
  <si>
    <t>CRISTIAN CONTRERAS ASTORGA</t>
  </si>
  <si>
    <t>PIERINA DEL CARMEN CACERES GALAZ</t>
  </si>
  <si>
    <t>BALTAZAR MIRANDA REREQUEO</t>
  </si>
  <si>
    <t>CALLE DOS</t>
  </si>
  <si>
    <t>JUAN CARLOS ESPINOZA NAVARRO</t>
  </si>
  <si>
    <t>IGNACIO DIAZ CODOCEO</t>
  </si>
  <si>
    <t>068</t>
  </si>
  <si>
    <t>HILDA OLIVA GONZALEZ</t>
  </si>
  <si>
    <t>HORACIO VENEGAS MORA</t>
  </si>
  <si>
    <t>1132-1166 LC 3005</t>
  </si>
  <si>
    <t>EL RAS SPA / SEMINARIO PONTIFICIO DE SANTIAGO / TEXTILE SPOANTER LTDA Y OTRA.</t>
  </si>
  <si>
    <t>96,696,730-7</t>
  </si>
  <si>
    <t>POM 108</t>
  </si>
  <si>
    <t>INMOBILIARIA MONTE DENALI SPA</t>
  </si>
  <si>
    <t>76,588,124-2</t>
  </si>
  <si>
    <t>5409-5413 LC 4</t>
  </si>
  <si>
    <t>INVERSIONES BRUNO BASSANI LTDA.</t>
  </si>
  <si>
    <t>76,130,321-K</t>
  </si>
  <si>
    <t>POM 289</t>
  </si>
  <si>
    <t>019/020/021</t>
  </si>
  <si>
    <t>JUAN MOYA MORALES</t>
  </si>
  <si>
    <t>POM 30</t>
  </si>
  <si>
    <t>POM 106</t>
  </si>
  <si>
    <t>99,569,900-1</t>
  </si>
  <si>
    <t>2559 LC 3</t>
  </si>
  <si>
    <t>INMOBILIARIA RIO PUELO S.A.</t>
  </si>
  <si>
    <t>76,152,197-7</t>
  </si>
  <si>
    <t>POM 249</t>
  </si>
  <si>
    <t>PEDRO TORRES</t>
  </si>
  <si>
    <t>INMOBILIARIA NUCLEO PEDRO TORRES S.A.</t>
  </si>
  <si>
    <t>76,534,132-9</t>
  </si>
  <si>
    <t>PE 315</t>
  </si>
  <si>
    <t>LUZ ALICIA PASCAL TORNEL</t>
  </si>
  <si>
    <t>POM 115</t>
  </si>
  <si>
    <t>119</t>
  </si>
  <si>
    <t>EQUIP. EDUCACION - SALA CUNA Y JARDIN INFANTIL</t>
  </si>
  <si>
    <t>POM 235</t>
  </si>
  <si>
    <t>EQUIP. SERVICIOS - CENTRO MEDICO</t>
  </si>
  <si>
    <t>CHRISTIAN GONTHIER NORAMBUENA Y OTRA</t>
  </si>
  <si>
    <t>POM 247</t>
  </si>
  <si>
    <t>POM 143</t>
  </si>
  <si>
    <t>POM 35</t>
  </si>
  <si>
    <t>POM 140</t>
  </si>
  <si>
    <t>96,955,420-8</t>
  </si>
  <si>
    <t>96,614,070-4</t>
  </si>
  <si>
    <t>POM 59</t>
  </si>
  <si>
    <t>SAMUEL ELISEO VALDEBENITO CONTRERAS</t>
  </si>
  <si>
    <t>POM 113</t>
  </si>
  <si>
    <t>INMOBILIARIA VALLE CENTRAL SPA</t>
  </si>
  <si>
    <t>76,458,081-8</t>
  </si>
  <si>
    <t>PE 300</t>
  </si>
  <si>
    <t>ESTACION DE SERVICIO</t>
  </si>
  <si>
    <t>77,897,130-5</t>
  </si>
  <si>
    <t>61,808,000-5</t>
  </si>
  <si>
    <t>024/025</t>
  </si>
  <si>
    <t>INMOBILIARIA DIEGO DE ALMAGRO LTDA.</t>
  </si>
  <si>
    <t>76,026,334-6</t>
  </si>
  <si>
    <t>PE 153</t>
  </si>
  <si>
    <t>028/029/030/039</t>
  </si>
  <si>
    <t>45 / 0 / 0 / 60</t>
  </si>
  <si>
    <t>ICG GESTION INMOBILIARIA SPA</t>
  </si>
  <si>
    <t>MATTA ORIENTE / FERNANDEZ CONCHA</t>
  </si>
  <si>
    <t>700 / 115-133-145</t>
  </si>
  <si>
    <t>009/013</t>
  </si>
  <si>
    <t>13 / 13</t>
  </si>
  <si>
    <t>344 / 14 / 0 / 472</t>
  </si>
  <si>
    <t>INMOBILIARIA E INVERSIONES INVERSA S.A. / TEXTIL COHEN Y GOMBEROFF LTDA.</t>
  </si>
  <si>
    <t>ALBERTO RODRIGUEZ-CANO SAMANIEGO</t>
  </si>
  <si>
    <t>901-985</t>
  </si>
  <si>
    <t>35 / 35 / 35 / 35 / 35 / 28 / 15 / 16 / 17 / 17/ 17</t>
  </si>
  <si>
    <t>2786 / 14 / 0 / 1876</t>
  </si>
  <si>
    <t>IMAGINA GESTION INMOBILIARIA SPA / INMOBILIARIA IRARRAZAVAL II SPA</t>
  </si>
  <si>
    <t>1460-1470-1474-1480 A-1520</t>
  </si>
  <si>
    <t>274 / 2 / 0 / 374</t>
  </si>
  <si>
    <t>INMOBILIARIA SANTANDER S.A.</t>
  </si>
  <si>
    <t>ROBERTO MANSON SALINAS</t>
  </si>
  <si>
    <t>INMOBILIARIA COSTABELA SPA</t>
  </si>
  <si>
    <t>6620-005</t>
  </si>
  <si>
    <t>6620-003</t>
  </si>
  <si>
    <t>6620-004</t>
  </si>
  <si>
    <t>INMOBILIARIA MONSEÑOR EYZAGUIRRE</t>
  </si>
  <si>
    <t>76,754,566-5</t>
  </si>
  <si>
    <t>3916-005</t>
  </si>
  <si>
    <t>3916-006</t>
  </si>
  <si>
    <t>2413 LOTE A</t>
  </si>
  <si>
    <t>2413 LOTE B</t>
  </si>
  <si>
    <t>AVSA ALTO ÑUÑOA SPA</t>
  </si>
  <si>
    <t>76,911,692-3</t>
  </si>
  <si>
    <t>3969-013</t>
  </si>
  <si>
    <t>5567-5587</t>
  </si>
  <si>
    <t>MOD DE DESLINDES</t>
  </si>
  <si>
    <t>INMOBILIARIA PLAZA ZAÑARTU SPA</t>
  </si>
  <si>
    <t>76,905,640-8</t>
  </si>
  <si>
    <t>2611-F</t>
  </si>
  <si>
    <t>2611-G</t>
  </si>
  <si>
    <t>6529-020</t>
  </si>
  <si>
    <t>6529-021</t>
  </si>
  <si>
    <t>6529-022</t>
  </si>
  <si>
    <t>6529-023</t>
  </si>
  <si>
    <t>6529-045</t>
  </si>
  <si>
    <t>6529-043</t>
  </si>
  <si>
    <t>76,718,080-2</t>
  </si>
  <si>
    <t>HANNOVER</t>
  </si>
  <si>
    <t>ABDON SOMOZA</t>
  </si>
  <si>
    <t>CLORINDA WILSHAW</t>
  </si>
  <si>
    <t>471-031</t>
  </si>
  <si>
    <t>471-030</t>
  </si>
  <si>
    <t>471-032</t>
  </si>
  <si>
    <t>471-026</t>
  </si>
  <si>
    <t>471-019</t>
  </si>
  <si>
    <t>471-018</t>
  </si>
  <si>
    <t>471-017</t>
  </si>
  <si>
    <t>471-016</t>
  </si>
  <si>
    <t>471-025</t>
  </si>
  <si>
    <t>471-024</t>
  </si>
  <si>
    <t>471-023</t>
  </si>
  <si>
    <t>471-007</t>
  </si>
  <si>
    <t>471-001</t>
  </si>
  <si>
    <t>471-002</t>
  </si>
  <si>
    <t>471-003</t>
  </si>
  <si>
    <t>471-004</t>
  </si>
  <si>
    <t>471-005</t>
  </si>
  <si>
    <t>471-006</t>
  </si>
  <si>
    <t>471-014</t>
  </si>
  <si>
    <t>471-012</t>
  </si>
  <si>
    <t>471-008</t>
  </si>
  <si>
    <t>471-009</t>
  </si>
  <si>
    <t>471-010</t>
  </si>
  <si>
    <t>471-011</t>
  </si>
  <si>
    <t>471-013</t>
  </si>
  <si>
    <t>471-015</t>
  </si>
  <si>
    <t>471-033</t>
  </si>
  <si>
    <t>37 DEPTOS - 31 ESTAC - 24 BOD - 13 ESTAC+BOD</t>
  </si>
  <si>
    <t xml:space="preserve">EMILIO VAISSE </t>
  </si>
  <si>
    <t>852 DEPTOS - 527 ESTAC - 144 BOD - 196 ESTAC+BOD</t>
  </si>
  <si>
    <t>39 DEPTOS - 25 ESTAC - 13 BOD - 15 ESTAC+BOD - 3 ESTAC+ESTAC+BOD - 3 ESTAC+ESTAC</t>
  </si>
  <si>
    <t>AVSA ÑUÑORA ORIENTE SPA</t>
  </si>
  <si>
    <t>76,481,376-3</t>
  </si>
  <si>
    <t>87 DEPTOS - 71 ESTAC - 43 BOD - 11 ESTAC+BOD</t>
  </si>
  <si>
    <t>90 ESTAC - 83 ESTAC - 77 BOD - 21 ESTAC+BOD</t>
  </si>
  <si>
    <t>196 AL 345</t>
  </si>
  <si>
    <t>INMOBILIARIA ALTURA LTDA.</t>
  </si>
  <si>
    <t>PE 183</t>
  </si>
  <si>
    <t>RF 59</t>
  </si>
  <si>
    <t>29</t>
  </si>
  <si>
    <t>PUBLICIDAD LUMINOSA Y NO LUMINOSA</t>
  </si>
  <si>
    <t xml:space="preserve">BANCO SANTANDER CHILE </t>
  </si>
  <si>
    <t>PORZIA MIRAUDA PERALTA</t>
  </si>
  <si>
    <t>295 AL 947</t>
  </si>
  <si>
    <t>PRINCIPAL COMPAÑIAS DE SEGUROS S.A.</t>
  </si>
  <si>
    <t>ROBERTO MASON SALINAS</t>
  </si>
  <si>
    <t>2401 LC 19</t>
  </si>
  <si>
    <t>PE 138</t>
  </si>
  <si>
    <t>RF 69</t>
  </si>
  <si>
    <t>1</t>
  </si>
  <si>
    <t>0 / 2 / 0</t>
  </si>
  <si>
    <t>CECILIA SAUDE ABUSLEME</t>
  </si>
  <si>
    <t>MICHAEL ALEGRIA GOMEZ</t>
  </si>
  <si>
    <t>SARGENTO LUIS NAVARRETE</t>
  </si>
  <si>
    <t>1815 LC 3 - 4</t>
  </si>
  <si>
    <t>REG 30</t>
  </si>
  <si>
    <t>6</t>
  </si>
  <si>
    <t>CARLOS BERRIOS ROGAT</t>
  </si>
  <si>
    <t>2559 LC 9</t>
  </si>
  <si>
    <t>001/006</t>
  </si>
  <si>
    <t>109 / 0 / 0</t>
  </si>
  <si>
    <t>INVERSIONES INGENIEROS TRECE SPA</t>
  </si>
  <si>
    <t>RAFAEL PINOCHET BRUNNETO</t>
  </si>
  <si>
    <t>MANUEL MONTT / EL OIDOR</t>
  </si>
  <si>
    <t>2648 / 1825</t>
  </si>
  <si>
    <t>001/031</t>
  </si>
  <si>
    <t>218 / 0 / 0</t>
  </si>
  <si>
    <t>2099-2075</t>
  </si>
  <si>
    <t>RP 59</t>
  </si>
  <si>
    <t>SERVIRED CHILE INGENIERIA SPA</t>
  </si>
  <si>
    <t>GONZALO NAVARRO LEYTON</t>
  </si>
  <si>
    <t>JUAN ENRIQUE CONCHA</t>
  </si>
  <si>
    <t>REG 289</t>
  </si>
  <si>
    <t>EQUIP. EDUCACION - MULTICANCHA</t>
  </si>
  <si>
    <t>COLEGIO UNIVERSITARIO SALVADOR</t>
  </si>
  <si>
    <t>PE 91</t>
  </si>
  <si>
    <t>048/049/050/051</t>
  </si>
  <si>
    <t>125 / 0 / 0</t>
  </si>
  <si>
    <t>INMOBILIARIA NUCLEO ALAMEDA S.A.</t>
  </si>
  <si>
    <t>CARLOS PEREZ BALLESTEROS</t>
  </si>
  <si>
    <t>MIGUEL ALEMPARTE LYON</t>
  </si>
  <si>
    <t>2520-2530-2544-2560</t>
  </si>
  <si>
    <t>62 AL 91</t>
  </si>
  <si>
    <t>MARIA SILLANO MONGELLI Y OTROS</t>
  </si>
  <si>
    <t>ALEJANDRO LAGOS CASASSUS</t>
  </si>
  <si>
    <t>3498 LC 5</t>
  </si>
  <si>
    <t>PE 174</t>
  </si>
  <si>
    <t>EQUIP. COMERCIAL - LOCAL COMERCIAL - HABILITACION BAÑOS</t>
  </si>
  <si>
    <t>SOCIEDAD DE INVERSIONES E INMOBILIARIA ABA SPA</t>
  </si>
  <si>
    <t>FRANCISCO CEPEDA VALENZUELA / ALVARO RAMIREZ BERAUN</t>
  </si>
  <si>
    <t xml:space="preserve">CAUPOLICAN </t>
  </si>
  <si>
    <t>PE 49</t>
  </si>
  <si>
    <t>RF 76</t>
  </si>
  <si>
    <t>JAVIERA FRANCISCA PUGA MURILLO</t>
  </si>
  <si>
    <t>FRANCISCO CELIS CALONGE</t>
  </si>
  <si>
    <t>2673-B</t>
  </si>
  <si>
    <t>PE 28921</t>
  </si>
  <si>
    <t>JAIME VERGARAPLAZA Y OTRA</t>
  </si>
  <si>
    <t>MARIA LUISA DIAZ-VALDEZ IRIARTE</t>
  </si>
  <si>
    <t>LA VERBENA</t>
  </si>
  <si>
    <t>PE 35468</t>
  </si>
  <si>
    <t>EQUIP. COMERCIAL - SUPERMERCADO</t>
  </si>
  <si>
    <t>RENZO SEGOVIA MONTENEGRO</t>
  </si>
  <si>
    <t>ALCALDE JORGE MONCKEBERG</t>
  </si>
  <si>
    <t>JORGE CONCHA VALLEJOS</t>
  </si>
  <si>
    <t>NICOLAS LILLO ORTIZ</t>
  </si>
  <si>
    <t>CERVANTES</t>
  </si>
  <si>
    <t>PE 30030</t>
  </si>
  <si>
    <t>EQUIP. SERVICIOS - PROFESIONALES - ESTUDIO FOTOGRAFICO</t>
  </si>
  <si>
    <t>INVERSIONES NUEVOS MILAGROS</t>
  </si>
  <si>
    <t>HERNAN EDWARDS GOÑI</t>
  </si>
  <si>
    <t xml:space="preserve"> CD</t>
  </si>
  <si>
    <t>EQUIP. COMERCIAL - FUENTE DE SODA</t>
  </si>
  <si>
    <t>CLAUDINA QUINTANA PAINEVILU</t>
  </si>
  <si>
    <t>CLAUDIO PADILLA VILLARROEL</t>
  </si>
  <si>
    <t>SENADOR JAIME GUZMAN ERRAZURIZ</t>
  </si>
  <si>
    <t>PE 10188</t>
  </si>
  <si>
    <t>FERNANDO ELORZA MARCOS</t>
  </si>
  <si>
    <t>TAMARA VALDES TAPIA</t>
  </si>
  <si>
    <t>EQUIP. SALUD - CENTRO DE SALUD - AREA DENTAL</t>
  </si>
  <si>
    <t>CENTROS COMERCIALES Y VECINALES ARAUCO EXPRESS S.A.</t>
  </si>
  <si>
    <t>JOSE MANUEL FIGUEROA ZUÑIGA</t>
  </si>
  <si>
    <t>PE 31</t>
  </si>
  <si>
    <t>RF 123</t>
  </si>
  <si>
    <t>71 / 0 / 0</t>
  </si>
  <si>
    <t>INMOBILIARIA SAN JOSE LTDA.</t>
  </si>
  <si>
    <t>PE 260</t>
  </si>
  <si>
    <t>138</t>
  </si>
  <si>
    <t>IGNACIO ANDRES FAUNDEZ HUENCHULEO</t>
  </si>
  <si>
    <t>2000-B</t>
  </si>
  <si>
    <t>PE 65</t>
  </si>
  <si>
    <t>EQUIP. SERVICIOS - ESTUDIO DE SONIDO</t>
  </si>
  <si>
    <t>MARCOS DE AGUIRRE HOFFA</t>
  </si>
  <si>
    <t>MARIO ROJAS AVILES</t>
  </si>
  <si>
    <t>PROFESOR RODOLFO LENZ</t>
  </si>
  <si>
    <t>PE 9</t>
  </si>
  <si>
    <t>RF 35</t>
  </si>
  <si>
    <t>RENTAS ITALIA LTDA.</t>
  </si>
  <si>
    <t>RODRIGO FERNANDEZ SOTO</t>
  </si>
  <si>
    <t>REG 306</t>
  </si>
  <si>
    <t>EQUIP. COMERCIAL - LOCAL COMERCIAL - TALLER MECANICO</t>
  </si>
  <si>
    <t>FRANCO FILIPPONI SILLANO</t>
  </si>
  <si>
    <t>001/002/003/027/028/029</t>
  </si>
  <si>
    <t>90 / 4 / 0</t>
  </si>
  <si>
    <t>INMOBILIARIA INFANTE VIDELA S.A.</t>
  </si>
  <si>
    <t>PABLO SARTORI G. / CHRISTIAN WUNKHAUS G.</t>
  </si>
  <si>
    <t>CIRUJANO VIDELA / JOSE MANUEL INFANTE</t>
  </si>
  <si>
    <t>1315-1327-1339 / 2240-2250-2258</t>
  </si>
  <si>
    <t>PE 103</t>
  </si>
  <si>
    <t>071</t>
  </si>
  <si>
    <t>INMOBILIARIA E INVERSIONES SANTA LUCIA SPA</t>
  </si>
  <si>
    <t>VALENTINA RUIZ NAYEM</t>
  </si>
  <si>
    <t>005/006</t>
  </si>
  <si>
    <t>34 / 0 / 0</t>
  </si>
  <si>
    <t>INVERSIONES PEDRO TORRES SPA</t>
  </si>
  <si>
    <t>045/046/047/048/049</t>
  </si>
  <si>
    <t>431 / 11 / 0</t>
  </si>
  <si>
    <t>SENCORP DESARROLLO INMOBILIARIO S.A.</t>
  </si>
  <si>
    <t>ABRAHAM SENERMAN LAMAS</t>
  </si>
  <si>
    <t>BUSTAMANTE / IRARRAZAVAL</t>
  </si>
  <si>
    <t>782 / 208-226-230-240-244-260-264-274</t>
  </si>
  <si>
    <t>PE 359</t>
  </si>
  <si>
    <t>PILAR ZOCCOLA SEGOVIA</t>
  </si>
  <si>
    <t>SEBASTIAN PAVEZ SALINAS</t>
  </si>
  <si>
    <t>HOLANDA</t>
  </si>
  <si>
    <t>REG B1</t>
  </si>
  <si>
    <t>RF 154</t>
  </si>
  <si>
    <t>PATRICIA VIVIANA CIFUENTES LOMBRDIC</t>
  </si>
  <si>
    <t>SEBASTIAN AHUMADA VARGAS</t>
  </si>
  <si>
    <t>COVENTRY</t>
  </si>
  <si>
    <t>PE 23</t>
  </si>
  <si>
    <t>PE 16</t>
  </si>
  <si>
    <t>RF 53</t>
  </si>
  <si>
    <t>297</t>
  </si>
  <si>
    <t>ROBERTO BRICEÑO VERDUGO</t>
  </si>
  <si>
    <t>SERGIO VELASQUEZ SAEZ</t>
  </si>
  <si>
    <t>2401 LC 3</t>
  </si>
  <si>
    <t>SOCIEDAD DE INVERSIONES TROPICANA LTDA.</t>
  </si>
  <si>
    <t>CAROLINA ANTOINE VAN AKEN</t>
  </si>
  <si>
    <t>QUIRIHUE</t>
  </si>
  <si>
    <t>PE217</t>
  </si>
  <si>
    <t>ROSARIO CASTAÑO LOPEZ</t>
  </si>
  <si>
    <t>PE 17548</t>
  </si>
  <si>
    <t>RF 72</t>
  </si>
  <si>
    <t>PE 158</t>
  </si>
  <si>
    <t>RF 13</t>
  </si>
  <si>
    <t>RF 89</t>
  </si>
  <si>
    <t>059</t>
  </si>
  <si>
    <t>EQUIP. COMERCIAL - CABARET</t>
  </si>
  <si>
    <t>VICENTE CASTAN CATALAN</t>
  </si>
  <si>
    <t>JUAN PABLO PALMA HUNT</t>
  </si>
  <si>
    <t>JORGE WASHINGTON</t>
  </si>
  <si>
    <t>PE 27056</t>
  </si>
  <si>
    <t>PE 36217</t>
  </si>
  <si>
    <t>PE 40</t>
  </si>
  <si>
    <t>RF 92</t>
  </si>
  <si>
    <t>PE 107</t>
  </si>
  <si>
    <t>RF 103</t>
  </si>
  <si>
    <t>PE 94</t>
  </si>
  <si>
    <t>RF 146</t>
  </si>
  <si>
    <t>009/010/011</t>
  </si>
  <si>
    <t>32 / 0 / 0</t>
  </si>
  <si>
    <t>INMOBILIARIA E INVERSIONES BADEN SPA</t>
  </si>
  <si>
    <t>RODRIGO SEARLE GONZALEZ</t>
  </si>
  <si>
    <t>4911-4921-4931</t>
  </si>
  <si>
    <t>PE 273</t>
  </si>
  <si>
    <t>DOMINICA TOVARIAS FERRADA</t>
  </si>
  <si>
    <t>PE 8307</t>
  </si>
  <si>
    <t>POM 3</t>
  </si>
  <si>
    <t>MP 73</t>
  </si>
  <si>
    <t>RF 160</t>
  </si>
  <si>
    <t>JOSE VICENTE SOTA AGUAYO</t>
  </si>
  <si>
    <t>MARIA GABRIELA HERRERA BARROS</t>
  </si>
  <si>
    <t>0295</t>
  </si>
  <si>
    <t>REG 16</t>
  </si>
  <si>
    <t>001/014</t>
  </si>
  <si>
    <t>51 / 0 / 0</t>
  </si>
  <si>
    <t>INMOBILIARIA EL PEUMO SPA</t>
  </si>
  <si>
    <t>ALEJANDRO POLLONI VERGARA</t>
  </si>
  <si>
    <t>1816 / 2415</t>
  </si>
  <si>
    <t>JOSE ANTONIO BARANDA TOMIC</t>
  </si>
  <si>
    <t>EMILIO ROJAS MARTINEZ</t>
  </si>
  <si>
    <t>DOCTOR PEDRO LAUTARO FERRER</t>
  </si>
  <si>
    <t>POM 81</t>
  </si>
  <si>
    <t>EQUIP. COMERCIAL - LOCAL COMERCIAL - DIVISIÓN x2</t>
  </si>
  <si>
    <t>INMOBILIARIA EQUILIBRIO URBANO SPA</t>
  </si>
  <si>
    <t>MARIA FERNANDA RAMIREZ ANDRADE</t>
  </si>
  <si>
    <t>2150 LC 1</t>
  </si>
  <si>
    <t>MP 346</t>
  </si>
  <si>
    <t>RF 85</t>
  </si>
  <si>
    <t>2150 LC 2</t>
  </si>
  <si>
    <t>JUAN MANUEL PEREZ ORDOÑEZ Y OTRA</t>
  </si>
  <si>
    <t>JIMENA PARADA ORTEGA</t>
  </si>
  <si>
    <t>PE 32172</t>
  </si>
  <si>
    <t>REG 249</t>
  </si>
  <si>
    <t>ROBERTO MIGUEL SOTOMAYOR KRAPP</t>
  </si>
  <si>
    <t>PAULINA ARAVENA ARELLANO</t>
  </si>
  <si>
    <t>PE 32080</t>
  </si>
  <si>
    <t>001/013/014/015</t>
  </si>
  <si>
    <t>177 / 0 / 0</t>
  </si>
  <si>
    <t>KARIN GUAJARDO LUHRMANN</t>
  </si>
  <si>
    <t>LOS ALERCES / CASTILLO URIZAR</t>
  </si>
  <si>
    <t>2313 / 1840-1850-1858</t>
  </si>
  <si>
    <t>EQ1UIP. COMERCIAL - LOCAL COMERCIAL - OFICINAS</t>
  </si>
  <si>
    <t>CLAUDIO VARELA ZUÑIGA</t>
  </si>
  <si>
    <t>ESTEBAN AGUILERA FLORES</t>
  </si>
  <si>
    <t>RF 10</t>
  </si>
  <si>
    <t>036/037</t>
  </si>
  <si>
    <t>36 / 0 / 0</t>
  </si>
  <si>
    <t>SANTA JULIA</t>
  </si>
  <si>
    <t>PE 347</t>
  </si>
  <si>
    <t>032/033</t>
  </si>
  <si>
    <t>28 / 0 / 0</t>
  </si>
  <si>
    <t>INMOBILIARIA SANTA JULIA LTDA.</t>
  </si>
  <si>
    <t>PROYECTO HAMBURGO SPA</t>
  </si>
  <si>
    <t>FELIPE MORALES CID / CLAUDIO SOTO S. / JAVIERA BARNA L.</t>
  </si>
  <si>
    <t>612-626</t>
  </si>
  <si>
    <t>PE 298</t>
  </si>
  <si>
    <t>EQUIP. EDUCACION - COLEGIO</t>
  </si>
  <si>
    <t>PIO INSTITUTO DE HIJAS DE MARIA RELIGIOSAS DE LAS ESCUELAS PIAS</t>
  </si>
  <si>
    <t>VERONICA VARGAS MATTIG</t>
  </si>
  <si>
    <t>VILLASEVA</t>
  </si>
  <si>
    <t>EQUIP. COMERCIAL - RESTAURANTE Y GALERIA DE ARTE</t>
  </si>
  <si>
    <t>MARIO DIAZ ARGANDOÑA</t>
  </si>
  <si>
    <t>CARLOS FRIAS REYES</t>
  </si>
  <si>
    <t>1 / 0/ 0</t>
  </si>
  <si>
    <t>RAMON ANTONIO RETAMAL ESCOBAR</t>
  </si>
  <si>
    <t>CECILIA DUQUE VIDELA</t>
  </si>
  <si>
    <t>CHACA</t>
  </si>
  <si>
    <t>017</t>
  </si>
  <si>
    <t>JOEL EUGENIO LIZAMA BERRIOS</t>
  </si>
  <si>
    <t>RODRIGO MONTEALEGRE DEL CAMPO</t>
  </si>
  <si>
    <t>EQUIP. SERVICIOS - PROFESIONALES - VETERINARIA</t>
  </si>
  <si>
    <t>ASOC. PARROQUIA IGLESIA ORTODOXA SANTA MARIA</t>
  </si>
  <si>
    <t>ISABEL MACIAS ARAYA</t>
  </si>
  <si>
    <t>MARITZA ISABEL MENESES MONARDE</t>
  </si>
  <si>
    <t>PEATONES 19</t>
  </si>
  <si>
    <t>INMOBILIARIA TOWN HOUSE ALMAGRO LTDA.</t>
  </si>
  <si>
    <t>76,609,654-9</t>
  </si>
  <si>
    <t>PE 199</t>
  </si>
  <si>
    <t>012/013/014</t>
  </si>
  <si>
    <t>2885 LC 1-2-3-4 / 2455</t>
  </si>
  <si>
    <t>INMOBILIARIA Y CONSTRUCTORA PEDRO DE VALDIVIA 2885 SPA</t>
  </si>
  <si>
    <t>PE 342</t>
  </si>
  <si>
    <t>EQUIP. COMERCIAL - MINIMERCADO</t>
  </si>
  <si>
    <t>OLGA RAQUEL PEREZ PINO / MARIA EUGENIA PEREZ PINO</t>
  </si>
  <si>
    <t>PE 112</t>
  </si>
  <si>
    <t>76,500,015-7</t>
  </si>
  <si>
    <t>VERONICA VIRGILIO CABALLERO</t>
  </si>
  <si>
    <t>PE 262</t>
  </si>
  <si>
    <t>GLORIA XIMENA OSSA CASTILLO</t>
  </si>
  <si>
    <t>PE 305</t>
  </si>
  <si>
    <t>063 (062 AL 091)</t>
  </si>
  <si>
    <t>MARIO SILLANO M. / CESAR SILLANO M. / IRMA MONGELLI</t>
  </si>
  <si>
    <t>PE 182</t>
  </si>
  <si>
    <t>DOCTOR PEDRO HEMRICK LING</t>
  </si>
  <si>
    <t>LEONARDO KIHARA</t>
  </si>
  <si>
    <t>PE 96</t>
  </si>
  <si>
    <t>PE 144</t>
  </si>
  <si>
    <t>PE 207</t>
  </si>
  <si>
    <t>PE 209</t>
  </si>
  <si>
    <t>PE 142</t>
  </si>
  <si>
    <t>76,588124-2</t>
  </si>
  <si>
    <t>LOS JAZMINES</t>
  </si>
  <si>
    <t>ALEJANDRO GACITUA FRANZOTT</t>
  </si>
  <si>
    <t>PE 81</t>
  </si>
  <si>
    <t>76,880,430-3</t>
  </si>
  <si>
    <t>PE 169</t>
  </si>
  <si>
    <t>023/024/074 AL 087</t>
  </si>
  <si>
    <t>INMOBILIARIA E INVERSIONES MANA LTDA.</t>
  </si>
  <si>
    <t>82,156,200-7</t>
  </si>
  <si>
    <t>PE 88</t>
  </si>
  <si>
    <t>PE 75</t>
  </si>
  <si>
    <t>1992-1994-1996-1998-1998A</t>
  </si>
  <si>
    <t>JUAN ROBERTO GUZMAN Y CIA. LTDA.</t>
  </si>
  <si>
    <t>50,743,770-2</t>
  </si>
  <si>
    <t>PE 3036</t>
  </si>
  <si>
    <t>PE 224</t>
  </si>
  <si>
    <t>032/033/034</t>
  </si>
  <si>
    <t>112 / 0 / 0 / 78</t>
  </si>
  <si>
    <t>ISIDRO MONTOYA DIAZ Y OTROS</t>
  </si>
  <si>
    <t>NICOLAS VICENTE IDIALBORDE / JAVIER BRAHM SMART</t>
  </si>
  <si>
    <t>3252-3254-3256</t>
  </si>
  <si>
    <t>011/020</t>
  </si>
  <si>
    <t>7 / 27</t>
  </si>
  <si>
    <t>1029 / 10 / 0 / 178</t>
  </si>
  <si>
    <t>MARISOL ZEMAN VERGARA Y OTRO</t>
  </si>
  <si>
    <t>IRARRAZAVAL / JUAN SABAJ</t>
  </si>
  <si>
    <t>5497 / 121</t>
  </si>
  <si>
    <t>034/035/036/050/053</t>
  </si>
  <si>
    <t>26</t>
  </si>
  <si>
    <t>297 / 7 / 0 / 260</t>
  </si>
  <si>
    <t>INMOBILIARIA SAN NICOLAS SPA</t>
  </si>
  <si>
    <t>IRARRAZAVAL / SEMINARIO</t>
  </si>
  <si>
    <t>280-316 / 775-779-789</t>
  </si>
  <si>
    <t>001/002/003/009/010/011/012/013</t>
  </si>
  <si>
    <t>32</t>
  </si>
  <si>
    <t>426 / 5 / 0 / 454</t>
  </si>
  <si>
    <t>1161-1173-1181 / 38-42-52-62-64</t>
  </si>
  <si>
    <t>005/006/007/031/048</t>
  </si>
  <si>
    <t>55 / 0 / 0 / 52</t>
  </si>
  <si>
    <t>ESTEBAN AGUAYO LILLO Y OTROS</t>
  </si>
  <si>
    <t>LOS ALERCES / LOS TRES ANTONIOS</t>
  </si>
  <si>
    <t>2685-2691-2695 / 1815-1821</t>
  </si>
  <si>
    <t>524 / 0 / 0 / 333</t>
  </si>
  <si>
    <t>INVERSIONES SAN ANTONIO LTDA.</t>
  </si>
  <si>
    <t>1600-1640</t>
  </si>
  <si>
    <t>EQUIP. EDUCACION - COLEGIO BASICA Y MEDIA</t>
  </si>
  <si>
    <t>4</t>
  </si>
  <si>
    <t>1 ASCENSOR</t>
  </si>
  <si>
    <t xml:space="preserve">SOCIEDAD EDUCACIONAL MANUEL MONTT </t>
  </si>
  <si>
    <t>295-321</t>
  </si>
  <si>
    <t>033/035 AL 039/058 AL 061</t>
  </si>
  <si>
    <t>260 / 0 / 0 / 251</t>
  </si>
  <si>
    <t>54-96-78 A-B-C-D-E-F-G-H</t>
  </si>
  <si>
    <t>004 AL 007/011 AL 015</t>
  </si>
  <si>
    <t>160 DEPTOS - 132 ESTAC - 124 BOD - 41 ESTAC+BOD</t>
  </si>
  <si>
    <t>75 DEPTOS - 64 ESTAC - 66 BOD - 9 ESTAC+BOD</t>
  </si>
  <si>
    <t>INMOBILIARA BROWN SUR SPA</t>
  </si>
  <si>
    <t>76,584,396-0</t>
  </si>
  <si>
    <t>3943-005</t>
  </si>
  <si>
    <t>3943-006</t>
  </si>
  <si>
    <t>INMOBILIARIA ZAÑARTU S.A.</t>
  </si>
  <si>
    <t>76,719,814-0</t>
  </si>
  <si>
    <t>TIL TIL</t>
  </si>
  <si>
    <t>6613-005</t>
  </si>
  <si>
    <t>6613-004</t>
  </si>
  <si>
    <t>27-002</t>
  </si>
  <si>
    <t>27-003</t>
  </si>
  <si>
    <t>1680 LT 1</t>
  </si>
  <si>
    <t>1680 LT 2</t>
  </si>
  <si>
    <t>6512-015</t>
  </si>
  <si>
    <t>6512-016</t>
  </si>
  <si>
    <t>76,565,186-7</t>
  </si>
  <si>
    <t>950-050</t>
  </si>
  <si>
    <t>950-053</t>
  </si>
  <si>
    <t>SANTIAGO SUR 1 SPA</t>
  </si>
  <si>
    <t>76,319,987-8</t>
  </si>
  <si>
    <t>6520-006</t>
  </si>
  <si>
    <t>6520-007</t>
  </si>
  <si>
    <t>6520-008</t>
  </si>
  <si>
    <t>76,217,677-7</t>
  </si>
  <si>
    <t>1031-017</t>
  </si>
  <si>
    <t>1035-018</t>
  </si>
  <si>
    <t>1035-019</t>
  </si>
  <si>
    <t>1035-014</t>
  </si>
  <si>
    <t>1035-041</t>
  </si>
  <si>
    <t>INMOBILIARIA SAN EUGENIO SPA</t>
  </si>
  <si>
    <t>76,807,788-6</t>
  </si>
  <si>
    <t>5701-008</t>
  </si>
  <si>
    <t>5701-009</t>
  </si>
  <si>
    <t>5701-010</t>
  </si>
  <si>
    <t>5701-011</t>
  </si>
  <si>
    <t>5701-001</t>
  </si>
  <si>
    <t>5701-002</t>
  </si>
  <si>
    <t>5701-003</t>
  </si>
  <si>
    <t>5701-004</t>
  </si>
  <si>
    <t>5701-005</t>
  </si>
  <si>
    <t>5701-014</t>
  </si>
  <si>
    <t>JUAN SABAJ</t>
  </si>
  <si>
    <t>3969-014</t>
  </si>
  <si>
    <t>3969-071</t>
  </si>
  <si>
    <t>3969-072</t>
  </si>
  <si>
    <t>3969-015</t>
  </si>
  <si>
    <t>GEMA INMOBILIARIA LTDA.</t>
  </si>
  <si>
    <t>77,901,980-2</t>
  </si>
  <si>
    <t>871-028</t>
  </si>
  <si>
    <t>871-029</t>
  </si>
  <si>
    <t>871-030</t>
  </si>
  <si>
    <t>871-031</t>
  </si>
  <si>
    <t>871-032</t>
  </si>
  <si>
    <t>IRARRAZAVAL / OBISPO ORREGO</t>
  </si>
  <si>
    <t>002/009/010</t>
  </si>
  <si>
    <t>17 / 17</t>
  </si>
  <si>
    <t>430 / 0 / 0 / 187</t>
  </si>
  <si>
    <t>TJC CHILE S.A.</t>
  </si>
  <si>
    <t>FRANCISCO MENESES / APERTURA LOS ALERCES</t>
  </si>
  <si>
    <t>430 / 0 / 0 / 196</t>
  </si>
  <si>
    <t>ZAÑARTU / FRANCISCO MENESES</t>
  </si>
  <si>
    <t>1606-1632 / 1567</t>
  </si>
  <si>
    <t>023/024/025</t>
  </si>
  <si>
    <t>39 / 0 / 0 / 39</t>
  </si>
  <si>
    <t>INMOBILIARIA EDIFICIO GERONA LIMITADA</t>
  </si>
  <si>
    <t>3410-3442-3450</t>
  </si>
  <si>
    <t>25 / 25 /25</t>
  </si>
  <si>
    <t>621 / 0 / 0 / 668</t>
  </si>
  <si>
    <t>MERCK S.A.</t>
  </si>
  <si>
    <t>PATRICIO VALENTE VALENZUELA</t>
  </si>
  <si>
    <t>015/016/017/018/019</t>
  </si>
  <si>
    <t>282 / 2 / 0 / 218</t>
  </si>
  <si>
    <t>INVERSIONES DESCO S.A.</t>
  </si>
  <si>
    <t>LUIS FERNANDEZ GURRUCHAGA</t>
  </si>
  <si>
    <t>2951-2985-2989-2991-2995</t>
  </si>
  <si>
    <t>INVERSIONES TJC CHILE S.A.</t>
  </si>
  <si>
    <t>76,905,571-1</t>
  </si>
  <si>
    <t>6512-010</t>
  </si>
  <si>
    <t>76,876,727-0</t>
  </si>
  <si>
    <t>FRANCISACO DE PAULA TAFORO</t>
  </si>
  <si>
    <t>6619-015</t>
  </si>
  <si>
    <t>6619-016</t>
  </si>
  <si>
    <t>6619-017</t>
  </si>
  <si>
    <t>6619-018</t>
  </si>
  <si>
    <t>6619-019</t>
  </si>
  <si>
    <t>6619-020</t>
  </si>
  <si>
    <t>84,056,200-K</t>
  </si>
  <si>
    <t>1037-031</t>
  </si>
  <si>
    <t>1037-032</t>
  </si>
  <si>
    <t>1037-033</t>
  </si>
  <si>
    <t>INMOBILIARIA Y CONSTRUCTORA PEVAL S.A.</t>
  </si>
  <si>
    <t>88,640,300-3</t>
  </si>
  <si>
    <t>LOS TRES ANTONIOS</t>
  </si>
  <si>
    <t>6532-037</t>
  </si>
  <si>
    <t>6532-038</t>
  </si>
  <si>
    <t>6532-039</t>
  </si>
  <si>
    <t>6532-057</t>
  </si>
  <si>
    <t>6532-035</t>
  </si>
  <si>
    <t>6532-036</t>
  </si>
  <si>
    <t>44 DEPTOS - 10 ESTAC - 18 BOD - 24 ESTAC+BOD</t>
  </si>
  <si>
    <t>058/208</t>
  </si>
  <si>
    <t>DOMINGO FAUSTINO SARMIENTO / CIRUJANO VIDELA</t>
  </si>
  <si>
    <t>67 DEPTOS - 49 ESTAC - 45 BOD - 22 ESTAC+BOD</t>
  </si>
  <si>
    <t>84 DEPTOS - 81 ESTAC - 63 BOD - 23 ESTAC+BOD</t>
  </si>
  <si>
    <t>INM Y CONST PEDRO DE VALDIVIA 2885 SPA</t>
  </si>
  <si>
    <t>2885 / 2455</t>
  </si>
  <si>
    <t>4 LOC - 105 DEPTOS - 89 ESTAC - 89 BOD - 25 ESTAC+BOD - 3 ESTAC+ESTAC</t>
  </si>
  <si>
    <t xml:space="preserve">LUIS BELTRAN </t>
  </si>
  <si>
    <t>70 DEPTOS - 40 ESTAC - 45 BOD - 8 ESTAC+ESTAC - 19 ESTAC+BOD - 6 ESTAC+ESTAC+BOD</t>
  </si>
  <si>
    <t>NAHMIAS INVERSIONES Y DESARROLLO INMOBILIARIA LTDA.</t>
  </si>
  <si>
    <t>96 DEPTOS - 54 ESTAC - 49 BOD - 38 ESTAC+BOD</t>
  </si>
  <si>
    <t>012/021/022/023/024</t>
  </si>
  <si>
    <t>INMOBILIARIA PK 67 S.A.</t>
  </si>
  <si>
    <t>76,701,900-9</t>
  </si>
  <si>
    <t>MARCHANT PEREIRA / IRARRAZAVAL</t>
  </si>
  <si>
    <t>3361 / 226</t>
  </si>
  <si>
    <t>4 LOC - 299 DEPTOS - 351 ESTAC - 186 BOD</t>
  </si>
  <si>
    <t>2 / 0 / 0</t>
  </si>
  <si>
    <t>FRESIA PIEL BUSTAMANTE</t>
  </si>
  <si>
    <t>PREMIO NOBEL / REMIGIO CANALES</t>
  </si>
  <si>
    <t>1911 / 1948</t>
  </si>
  <si>
    <t>016/017/018/019/043</t>
  </si>
  <si>
    <t>132 / 0 / 0</t>
  </si>
  <si>
    <t>CLAUDIA ALVAREZ CORREA</t>
  </si>
  <si>
    <t>DUBLE ALMEYDA / JOSE DOMINGO CAÑAS</t>
  </si>
  <si>
    <t>2541-2543-2551-2621 / 2640</t>
  </si>
  <si>
    <t>PE 162</t>
  </si>
  <si>
    <t>033/034/129</t>
  </si>
  <si>
    <t>345 / 0 / 0</t>
  </si>
  <si>
    <t>INMOBILIARIA JOHOW SPA</t>
  </si>
  <si>
    <t>CRISTIAN ARAVENA LEPE</t>
  </si>
  <si>
    <t>PE9</t>
  </si>
  <si>
    <t>HOGAR DE ANCIANOS</t>
  </si>
  <si>
    <t xml:space="preserve">1 / 0 / 0 </t>
  </si>
  <si>
    <t>SOCIEDAD SAN VICENTE DE PAUL</t>
  </si>
  <si>
    <t>MANUEL AGUSTIN INFANTE BARROS</t>
  </si>
  <si>
    <t>POM 100</t>
  </si>
  <si>
    <t>PE 22</t>
  </si>
  <si>
    <t>JCDECAUX OOH CHILE</t>
  </si>
  <si>
    <t>GONZALO VISCARRA RUZ</t>
  </si>
  <si>
    <t>FARMACIAS AHUMADA S.A.</t>
  </si>
  <si>
    <t>ALEJANDRO ALVAREZ RINCON</t>
  </si>
  <si>
    <t>3015 LC 2</t>
  </si>
  <si>
    <t>PE 32</t>
  </si>
  <si>
    <t>020/021/022/043/045</t>
  </si>
  <si>
    <t>278 / 4 / 0</t>
  </si>
  <si>
    <t>FELIPE RUIZ-TAGLE CRUZAT</t>
  </si>
  <si>
    <t>LOS ALERCES / ZAÑARTU</t>
  </si>
  <si>
    <t>2611 G - F / 2554-2558-2564-2574</t>
  </si>
  <si>
    <t>INGENIEROS TRECE SPA</t>
  </si>
  <si>
    <t>299 / 0 / 0</t>
  </si>
  <si>
    <t>EDUARDO CANCINO GACITUA / ANDRES NICOLAS BRIONES G.</t>
  </si>
  <si>
    <t>ZAÑARTU / FRANCISCO DE PAULA TAFORO</t>
  </si>
  <si>
    <t>1903 / 1971</t>
  </si>
  <si>
    <t>GUARDERIA</t>
  </si>
  <si>
    <t>MARCELA INOJOSA WILSON</t>
  </si>
  <si>
    <t>FERNANDO JARA MOLINA</t>
  </si>
  <si>
    <t>PE 9659</t>
  </si>
  <si>
    <t>REG 203</t>
  </si>
  <si>
    <t>79 / 0 / 0</t>
  </si>
  <si>
    <t>INMOBILIARIA LAS DALIAS SPA</t>
  </si>
  <si>
    <t>CRISTIAN LAVIN DE TEZANOS PINTO</t>
  </si>
  <si>
    <t>LAS DALIAS / RODRIGO DE ARAYA</t>
  </si>
  <si>
    <t>1990 / 2804-2836</t>
  </si>
  <si>
    <t>INMOBILIARIA MATTA CHILOE S.A.</t>
  </si>
  <si>
    <t>JULIO COLIMIL SUAZO</t>
  </si>
  <si>
    <t>3926-3927</t>
  </si>
  <si>
    <t>CLAUDIO CASTILLO VALDES</t>
  </si>
  <si>
    <t>2401 LC 17</t>
  </si>
  <si>
    <t>MP 305</t>
  </si>
  <si>
    <t>MP 81</t>
  </si>
  <si>
    <t>RFP 80</t>
  </si>
  <si>
    <t>RF 125</t>
  </si>
  <si>
    <t>SOCIEDAD RABIE Y JARUFE LTDA.</t>
  </si>
  <si>
    <t>MARIA ELISA MORENO ARAYA</t>
  </si>
  <si>
    <t>PAMELA INOSTROZA LEON</t>
  </si>
  <si>
    <t>MAURICIO SALAS CORTES</t>
  </si>
  <si>
    <t>PE 17979</t>
  </si>
  <si>
    <t>AMP 73581</t>
  </si>
  <si>
    <t>011/012/013/014/015/016/017</t>
  </si>
  <si>
    <t>163 / 4 / 0</t>
  </si>
  <si>
    <t>MARCELO LEGARRAGA RADDATZ</t>
  </si>
  <si>
    <t>EDUARDO LLANOS / PEDRO DE VALDIVIA</t>
  </si>
  <si>
    <t>03-30-31-32 / 2749-2759-2765</t>
  </si>
  <si>
    <t>ALEXANDRA GARFIAS PEREZ Y OTROS</t>
  </si>
  <si>
    <t>JORGE SEGEUR VALENZUELA</t>
  </si>
  <si>
    <t>CAPITAN FUENTES</t>
  </si>
  <si>
    <t>PE 8674</t>
  </si>
  <si>
    <t>PE 21171</t>
  </si>
  <si>
    <t>REG 114</t>
  </si>
  <si>
    <t>1450 LC 1</t>
  </si>
  <si>
    <t>EQUIP. COMERCIAL - SALA DE ACONDICIONAMIENTO FISICO</t>
  </si>
  <si>
    <t>INVERSIONES NUEVA YUORK DOS SPA</t>
  </si>
  <si>
    <t>76,483,544-1</t>
  </si>
  <si>
    <t>PE 310</t>
  </si>
  <si>
    <t>NUEVA HANNOVER</t>
  </si>
  <si>
    <t>POM 63</t>
  </si>
  <si>
    <t>NICOLAS SAQLAS GONZALEZ Y OTROS</t>
  </si>
  <si>
    <t>INMOBILIARIA PASCUAL BABURIZA LTDA.</t>
  </si>
  <si>
    <t>76,468,308-0</t>
  </si>
  <si>
    <t>VIVIENDA - EQUIP. SERVICIOS - PROFESIONALES</t>
  </si>
  <si>
    <t>INMOBILIARIA INVERSIONES LAS MORADAS</t>
  </si>
  <si>
    <t>96,596,740-7</t>
  </si>
  <si>
    <t>PE 282</t>
  </si>
  <si>
    <t>71</t>
  </si>
  <si>
    <t>PUBLICIDAD LUMINOSO</t>
  </si>
  <si>
    <t>INMOBILIARIA E INVERSIONES SANTA LUCIA</t>
  </si>
  <si>
    <t>76,011,263-1</t>
  </si>
  <si>
    <t>POM 199</t>
  </si>
  <si>
    <t>76,746,095-3</t>
  </si>
  <si>
    <t>1400 LC 2</t>
  </si>
  <si>
    <t>76,472,754-1</t>
  </si>
  <si>
    <t>POM 50</t>
  </si>
  <si>
    <t>018/019/010/021</t>
  </si>
  <si>
    <t>INMOBILIARIA PUERTO ESTRELLA SPA</t>
  </si>
  <si>
    <t>76,596,699-K</t>
  </si>
  <si>
    <t>PE 116</t>
  </si>
  <si>
    <t>VILLASECA</t>
  </si>
  <si>
    <t>EQUIP. SERVICIOS - PROFESIONALES</t>
  </si>
  <si>
    <t>PABLO FERNANDEZ TORRES</t>
  </si>
  <si>
    <t>PE 211</t>
  </si>
  <si>
    <t>3361 / 2266</t>
  </si>
  <si>
    <t>PE 375</t>
  </si>
  <si>
    <t>ROSSEMBLUT</t>
  </si>
  <si>
    <t>MARIO OSORIO ROJAS</t>
  </si>
  <si>
    <t>EQUIP. COMERCIAL - LOCAL - OPTICA</t>
  </si>
  <si>
    <t>EQUIP. COMERCIAL - LOCAL - VENTA DE PASTAS</t>
  </si>
  <si>
    <t>INMOBILIARIA E INVERSIONES CERVI LTDA.</t>
  </si>
  <si>
    <t>96,781,710-4</t>
  </si>
  <si>
    <t>POM 161</t>
  </si>
  <si>
    <t>EQUIP. EDUCACION - JARDIN INFANTIL - SALA CUNA - AFTER SCHOOL</t>
  </si>
  <si>
    <t>78,369,460-3</t>
  </si>
  <si>
    <t>PE 217</t>
  </si>
  <si>
    <t>EQUIP. COMERCIAL - LOCAL - FUENTE DE SODA</t>
  </si>
  <si>
    <t>76,378,831-8</t>
  </si>
  <si>
    <t>POM 230</t>
  </si>
  <si>
    <t>POM 38</t>
  </si>
  <si>
    <t>CORPORACION DE APOYO A LA FAMILIA PDI</t>
  </si>
  <si>
    <t>JOSE LUIS MATELUNA</t>
  </si>
  <si>
    <t>PE 151</t>
  </si>
  <si>
    <t>ADRIANA BRAVO CASTILLO</t>
  </si>
  <si>
    <t>GERMAN LIRA LEYTON</t>
  </si>
  <si>
    <t>MONTENEGRO</t>
  </si>
  <si>
    <t>PE 30618</t>
  </si>
  <si>
    <t>PAMP 34393</t>
  </si>
  <si>
    <t>018/019/020</t>
  </si>
  <si>
    <t>31 / 25</t>
  </si>
  <si>
    <t>698 / 1 / 0</t>
  </si>
  <si>
    <t>JOSE RAMIREZ VAN DORP</t>
  </si>
  <si>
    <t>1426-1430-1432-1452</t>
  </si>
  <si>
    <t>ALTA TECNOLOGIA MEDICA S.A.</t>
  </si>
  <si>
    <t>CYNTHIA SILVA OSORIO</t>
  </si>
  <si>
    <t>CAMPO DE DEPORTES</t>
  </si>
  <si>
    <t>PE 130</t>
  </si>
  <si>
    <t>013/014/015/0171/072</t>
  </si>
  <si>
    <t>147 / 7 / 0</t>
  </si>
  <si>
    <t>5567-5587 / 25-29-33-45</t>
  </si>
  <si>
    <t>EUPHORIA COMPLEX SPA</t>
  </si>
  <si>
    <t>PAULINA LOPEZ DEL MORAL</t>
  </si>
  <si>
    <t>1400 LC 5</t>
  </si>
  <si>
    <t>003/052</t>
  </si>
  <si>
    <t>241 / 0 / 0</t>
  </si>
  <si>
    <t>JUSTO PASTOR SILVA BEIZA</t>
  </si>
  <si>
    <t>JOSE PEDRO ALESSANDRI / EXEQUIEL FERNANDEZ</t>
  </si>
  <si>
    <t>1363 / 1400-G</t>
  </si>
  <si>
    <t>057/122/123/124/125/126/127/202/2503/204/205/206</t>
  </si>
  <si>
    <t>9 / 14</t>
  </si>
  <si>
    <t>74 / 0 / 0</t>
  </si>
  <si>
    <t>INMOBILIARIA LA COLMENA SPA II</t>
  </si>
  <si>
    <t>FRANCISCO DANUS GALLEGOS</t>
  </si>
  <si>
    <t>PE 72</t>
  </si>
  <si>
    <t>LEONARDO TISO PESCE</t>
  </si>
  <si>
    <t>1400 LC 1</t>
  </si>
  <si>
    <t>EQUIP. COMERCIAL - FUENTE DE SODA Y HELADERIA</t>
  </si>
  <si>
    <t>ELIZABETH RUBIO CAMPOS</t>
  </si>
  <si>
    <t>ANA LUISA HERNANDEZ SUAREZ</t>
  </si>
  <si>
    <t>REG 44</t>
  </si>
  <si>
    <t>POM 315</t>
  </si>
  <si>
    <t>LEOPOLDO CORDOVA AGUILERA</t>
  </si>
  <si>
    <t>ANDRES CRISTIAN LEON ROJAS</t>
  </si>
  <si>
    <t>PE 38166</t>
  </si>
  <si>
    <t xml:space="preserve">RF </t>
  </si>
  <si>
    <t>CARLOS SEBASTIAN GARCIA GONZALEZ</t>
  </si>
  <si>
    <t>CARMEN GLORIA ESPEJO CORTES</t>
  </si>
  <si>
    <t>LOS AGUSTINOS</t>
  </si>
  <si>
    <t>INMOBILIARIA KIL KIL SPA</t>
  </si>
  <si>
    <t>1537 LC 6</t>
  </si>
  <si>
    <t>PE 29</t>
  </si>
  <si>
    <t>89 / 0 / 0</t>
  </si>
  <si>
    <t>JORGE SWINBURN DEL RIO</t>
  </si>
  <si>
    <t>ZAÑARTU / CASTILLO URIZAR</t>
  </si>
  <si>
    <t>2151-2167 / 1987</t>
  </si>
  <si>
    <t>059/063</t>
  </si>
  <si>
    <t>21 / 21 / 21</t>
  </si>
  <si>
    <t>776 / 0 / 0</t>
  </si>
  <si>
    <t>FRANCISCO MENESES</t>
  </si>
  <si>
    <t>1580 LT 1 - LT 2</t>
  </si>
  <si>
    <t>022/0236/024/025</t>
  </si>
  <si>
    <t>94 / 6 / 0</t>
  </si>
  <si>
    <t>SERGIO PEREIRA ROJAS / FRANCISCO BASCUÑAN WALKER</t>
  </si>
  <si>
    <t>1938-1968-1970-1978</t>
  </si>
  <si>
    <t>019/020</t>
  </si>
  <si>
    <t>EQUIP. COMERCIAL - PIZZERIA</t>
  </si>
  <si>
    <t>COMPAÑÍA DE SEGUROS CONFUTURO S.A. / MAURICIO ZEMAN VERGARA</t>
  </si>
  <si>
    <t>JORGE FRANCO GONZALEZ</t>
  </si>
  <si>
    <t>2810-2830</t>
  </si>
  <si>
    <t>MP 306</t>
  </si>
  <si>
    <t>RF 45</t>
  </si>
  <si>
    <t>FARMACIAS Y DROGUERIAS CHILE LTDA.</t>
  </si>
  <si>
    <t>FELIPE GALESIO PESSE / LUSI AMIGO ARENAS</t>
  </si>
  <si>
    <t>SODIMAC S.A.</t>
  </si>
  <si>
    <t>ANA MUNCHMEYER RUMPF</t>
  </si>
  <si>
    <t>PE 76</t>
  </si>
  <si>
    <t>PE 336</t>
  </si>
  <si>
    <t>013/014/015/016/0236/024</t>
  </si>
  <si>
    <t>97 / 0 / 0</t>
  </si>
  <si>
    <t>ALMAHUE DON CARLOS S.A.</t>
  </si>
  <si>
    <t>RENATO STEWART L. / EUGENIO SIMONETTI / ALVARO ROMERO</t>
  </si>
  <si>
    <t>PE 271</t>
  </si>
  <si>
    <t>EQUIP. SERVICIOS PROFESIONALES - OFICINAS</t>
  </si>
  <si>
    <t>JUANA MARIA VILLARROEL ROJAS</t>
  </si>
  <si>
    <t>DANIEL BARCELO AGUILA</t>
  </si>
  <si>
    <t>PE 17080</t>
  </si>
  <si>
    <t>REG 156</t>
  </si>
  <si>
    <t>EQUIP. EDUCACIONAL - JARDIN INFANTIL Y SALA CUNA</t>
  </si>
  <si>
    <t>MARIA OSORIO GODOY</t>
  </si>
  <si>
    <t>DANIEL SALVO FLORES</t>
  </si>
  <si>
    <t>005/006/0074</t>
  </si>
  <si>
    <t>20 / 19</t>
  </si>
  <si>
    <t>434 / 0 / 0</t>
  </si>
  <si>
    <t>EQUIP. COMERCIAL  - LOCAL</t>
  </si>
  <si>
    <t>EMILIO FRANCESCO META SANTULLO</t>
  </si>
  <si>
    <t>PABLO AHUMADA SAEZ</t>
  </si>
  <si>
    <t>PE 584</t>
  </si>
  <si>
    <t>PAMP 89</t>
  </si>
  <si>
    <t>RF 126</t>
  </si>
  <si>
    <t>234 / 1 / 0</t>
  </si>
  <si>
    <t>INMOBILIARIA DON CARLOS SPA</t>
  </si>
  <si>
    <t>FREDERICK BRASS MORENO</t>
  </si>
  <si>
    <t>1796 - 1796 LT163 LC 6</t>
  </si>
  <si>
    <t>CAFÉ CLUB BOLONIA LTDA.</t>
  </si>
  <si>
    <t>ANTONIUS SMULDERS SCHOENMAKERS</t>
  </si>
  <si>
    <t>PE 8764</t>
  </si>
  <si>
    <t>RF 55</t>
  </si>
  <si>
    <t>RF 27</t>
  </si>
  <si>
    <t>59 / 0 / 0</t>
  </si>
  <si>
    <t>INVERSIONES Y DESARROLLOS INDESAR LTDA.</t>
  </si>
  <si>
    <t>IRENE MACHUCA HERRERA</t>
  </si>
  <si>
    <t>1810-1814-1830</t>
  </si>
  <si>
    <t>PE 95</t>
  </si>
  <si>
    <t>040/041/042/043/044/121/122</t>
  </si>
  <si>
    <t>138 / 0 / 0</t>
  </si>
  <si>
    <t>INMOBILIARIA SUCRE CHILE ESPAÑA SPA</t>
  </si>
  <si>
    <t>PATRICIO VALDES HERRERA</t>
  </si>
  <si>
    <t>SUCRE / CHILE ESPAÑA</t>
  </si>
  <si>
    <t>3174-3184-3206 / 660-680</t>
  </si>
  <si>
    <t>PE 242</t>
  </si>
  <si>
    <t>FELIX MENDEZ RAMOS</t>
  </si>
  <si>
    <t>RAUL SAGREDO DURAN</t>
  </si>
  <si>
    <t>PUQUIOS</t>
  </si>
  <si>
    <t>REG 19583</t>
  </si>
  <si>
    <t>151 / 0 / 0</t>
  </si>
  <si>
    <t>INMOBILIARIA E INVERSIONES LOJA III SPA</t>
  </si>
  <si>
    <t>ANDRES GUSTAVO LRAUSHAAR HEYERMANN / MARELLA RUSSO VALDES</t>
  </si>
  <si>
    <t>3857-3859 A-B-C-D</t>
  </si>
  <si>
    <t>002/003/004/005</t>
  </si>
  <si>
    <t>66 / 0 / 0 / 52</t>
  </si>
  <si>
    <t>SONIA MAC-LEAN AGUILAR Y OTROS / EDILBERTO PEREZ VARGAS / VICTOR TEILLER NAZAL / MARIA ANGELICA BUSQUETS PLANDIURA</t>
  </si>
  <si>
    <t>2605-2629-2665</t>
  </si>
  <si>
    <t>021/022/042/043/044/045/046/047</t>
  </si>
  <si>
    <t>88 / 0 / 0 / 112</t>
  </si>
  <si>
    <t>PEDRO FELIPE SOFFIA SANCHEZ</t>
  </si>
  <si>
    <t>INMOBILIARIA SECURITY S.A.</t>
  </si>
  <si>
    <t>VASCO DE GAMA / EXEQUIEL FIGUEROA</t>
  </si>
  <si>
    <t>5488-5498-5504-5526-5540-5570 / 793-777</t>
  </si>
  <si>
    <t>019/020/021/039</t>
  </si>
  <si>
    <t>45 / 0 / 0 / 64</t>
  </si>
  <si>
    <t>INMOBILIARIA CAMPOAMOR LTDA.</t>
  </si>
  <si>
    <t>HOLANDA / CAMPOAMOR</t>
  </si>
  <si>
    <t>3451-3471-3482 / 3182</t>
  </si>
  <si>
    <t>006/008/014</t>
  </si>
  <si>
    <t>436 / 0 / 0 / 442</t>
  </si>
  <si>
    <t>ELECTRO ANDINA LIMITADA</t>
  </si>
  <si>
    <t>VICUÑA MACKENNA / SANTA ELVIRA</t>
  </si>
  <si>
    <t>1290 / 68-90</t>
  </si>
  <si>
    <t>CAROLINA GONZALEZ GAJARDO</t>
  </si>
  <si>
    <t>EDUARDO RUIZ-RISUEÑO ABAD</t>
  </si>
  <si>
    <t>3121 INTERIOR</t>
  </si>
  <si>
    <t>139 / 0 / 0 / 140</t>
  </si>
  <si>
    <t>T.J.C. CHILE S.A.</t>
  </si>
  <si>
    <t>VICTOR VILLANUEVA CACERES</t>
  </si>
  <si>
    <t>007/008</t>
  </si>
  <si>
    <t>21 / 26</t>
  </si>
  <si>
    <t>748 / 3 / 0 / 475</t>
  </si>
  <si>
    <t>INES AMPARO URQUIAGA REUS</t>
  </si>
  <si>
    <t>ISABEL MARTINEZ DE LA CRUZ</t>
  </si>
  <si>
    <t>1236-1246</t>
  </si>
  <si>
    <t>39 DEPTOS - 28 ESTAC - 20 BOD - 21 ESTAC+BOD</t>
  </si>
  <si>
    <t>INMOBILIARIA TOWNHOUSE ALMAGRO LTDA.</t>
  </si>
  <si>
    <t>6 CASAS - 11 ESTAC</t>
  </si>
  <si>
    <t>2 LOCAL - 100 DEPTOS - 10 BOD - 5 ESTAC COMERCIO - 56 ESTAC - 90 ESTAC BICI</t>
  </si>
  <si>
    <t>242 DEPTOS - 227 ESTAC - 223 BOD - 8 ESTUDIOS - 20 ESTAC+BOD</t>
  </si>
  <si>
    <t>002/003/016/017/018</t>
  </si>
  <si>
    <t>76,817,984-0</t>
  </si>
  <si>
    <t>56 DEPTOS - 39 ESTAC - 31 BOD - 22 ESTAC+BOD - 3 ESTAC+ESTAC - 3 ESTAC+ESTAC+BOD</t>
  </si>
  <si>
    <t>INMOBILIARIA ESQUEMA SPA</t>
  </si>
  <si>
    <t>76,930,904-7</t>
  </si>
  <si>
    <t>1501 LOTE B</t>
  </si>
  <si>
    <t>1501 LOTE C</t>
  </si>
  <si>
    <t>6300-002</t>
  </si>
  <si>
    <t>6300-003</t>
  </si>
  <si>
    <t>6,446,660-7</t>
  </si>
  <si>
    <t>3001-008</t>
  </si>
  <si>
    <t>3001-007</t>
  </si>
  <si>
    <t>INMOBILIARIA PUCARA SPA</t>
  </si>
  <si>
    <t>76,948,769-7</t>
  </si>
  <si>
    <t>SILVIO GUERRERO</t>
  </si>
  <si>
    <t>1271-017</t>
  </si>
  <si>
    <t>1271-018</t>
  </si>
  <si>
    <t>1271-037</t>
  </si>
  <si>
    <t>1271-038</t>
  </si>
  <si>
    <t>1271-039</t>
  </si>
  <si>
    <t>1271-040</t>
  </si>
  <si>
    <t>1271-041</t>
  </si>
  <si>
    <t>INMOBILIARIA IRARRAZAVAL 4870 SPA</t>
  </si>
  <si>
    <t>76,975,798-8</t>
  </si>
  <si>
    <t>62-018</t>
  </si>
  <si>
    <t>62-001</t>
  </si>
  <si>
    <t>JEAN SIBELIUS</t>
  </si>
  <si>
    <t>1229-012</t>
  </si>
  <si>
    <t>1229-013</t>
  </si>
  <si>
    <t>1229-014</t>
  </si>
  <si>
    <t>1229-015</t>
  </si>
  <si>
    <t>1229-021</t>
  </si>
  <si>
    <t>1229-022</t>
  </si>
  <si>
    <t>1229-023</t>
  </si>
  <si>
    <t>008/009/010/022/025/026/0257/030</t>
  </si>
  <si>
    <t>INMOBILIARIA SUCRE SPA</t>
  </si>
  <si>
    <t>76,545,575-8</t>
  </si>
  <si>
    <t>PE 131</t>
  </si>
  <si>
    <t>CLARA LUZ FAJARDO BROWN</t>
  </si>
  <si>
    <t>PAMP 107</t>
  </si>
  <si>
    <t>PTRAN 106</t>
  </si>
  <si>
    <t>GRANADA</t>
  </si>
  <si>
    <t>BICHARA IGA IGA</t>
  </si>
  <si>
    <t xml:space="preserve">POM 185 </t>
  </si>
  <si>
    <t>POM 144</t>
  </si>
  <si>
    <t>AMPLIACION CAMARINES</t>
  </si>
  <si>
    <t>INSTITUTO NACIONAL DE DEPORTES</t>
  </si>
  <si>
    <t>61,107,000-4</t>
  </si>
  <si>
    <t>POM 109</t>
  </si>
  <si>
    <t>PUBLICIDAD ADOSADA LUMINOSA Y NO LUMINOSA</t>
  </si>
  <si>
    <t>POM 170</t>
  </si>
  <si>
    <t>EQUIP. COMERCIAL - BANCO</t>
  </si>
  <si>
    <t>PAMP 79</t>
  </si>
  <si>
    <t xml:space="preserve">SEMINARIO </t>
  </si>
  <si>
    <t>PUBLICIDAD ADOSADA NO LUMINOSA</t>
  </si>
  <si>
    <t>76,328,411-5</t>
  </si>
  <si>
    <t>POM 236</t>
  </si>
  <si>
    <t>PUBLICIDAD ADOSADA LUMINOSA</t>
  </si>
  <si>
    <t>POM 158</t>
  </si>
  <si>
    <t>76,820,809-3</t>
  </si>
  <si>
    <t>POM 196</t>
  </si>
  <si>
    <t>POM 234</t>
  </si>
  <si>
    <t>001 AL 194</t>
  </si>
  <si>
    <t xml:space="preserve">SALVADOR SUR </t>
  </si>
  <si>
    <t>1483 BL 51 V.OLIMP.</t>
  </si>
  <si>
    <t>BLOCK 51 CONJUNTO HABITACIONAL VILLA OLIMPICA</t>
  </si>
  <si>
    <t>53,330,433-8</t>
  </si>
  <si>
    <t>PALT 244</t>
  </si>
  <si>
    <t>EQUIP. EDUCACION</t>
  </si>
  <si>
    <t>COLEGIO UNIVERSITARIO EL SALVADOR</t>
  </si>
  <si>
    <t>82,188,700-3</t>
  </si>
  <si>
    <t>PALT 91</t>
  </si>
  <si>
    <t>EQUIP. COMERCIAL - LOCAL - BODEGA</t>
  </si>
  <si>
    <t>INMOBILIARIA E INVERSIONES RODRIGO DE TRIANA SPA</t>
  </si>
  <si>
    <t>MAURICIO TOLEDO NAVARRO</t>
  </si>
  <si>
    <t>OM 323</t>
  </si>
  <si>
    <t>002/003</t>
  </si>
  <si>
    <t>EQUIP. COMERCIAL - RESTAURANT</t>
  </si>
  <si>
    <t>MICHAEL KURASZ Y COMPAÑÍA LIMITADA</t>
  </si>
  <si>
    <t>ALVARO SCHWEMBER AUGIER / FERNANDO GARCIA HUIDOBRO VERGARA</t>
  </si>
  <si>
    <t>2331-2375</t>
  </si>
  <si>
    <t>JORGE HUGO TORRES PIZARRO</t>
  </si>
  <si>
    <t>ANGELO EUSEBIO RODRIGUEZ ABALLAI</t>
  </si>
  <si>
    <t>PASAJE SAN FERNANDO</t>
  </si>
  <si>
    <t>INMOBILIARIA PEDRO TORRES SPA</t>
  </si>
  <si>
    <t>008/019/020</t>
  </si>
  <si>
    <t>EQUIP. SERVICIOS - CONSULTA DENTAL</t>
  </si>
  <si>
    <t>INMOBILIARIA DON PEDRO LUCIO LTDA.</t>
  </si>
  <si>
    <t>BARBARA GORING QUIROZ / DYANN KRAMM PETERS</t>
  </si>
  <si>
    <t>3580 OF 304</t>
  </si>
  <si>
    <t>PE 50</t>
  </si>
  <si>
    <t>MP 301</t>
  </si>
  <si>
    <t>072</t>
  </si>
  <si>
    <t>FRANCISCA LOBO DEL CANTO</t>
  </si>
  <si>
    <t>5470-A</t>
  </si>
  <si>
    <t>PE 68</t>
  </si>
  <si>
    <t>023/042</t>
  </si>
  <si>
    <t>354 / 0 / 0</t>
  </si>
  <si>
    <t>INMOBILIARIA BUSTAMANTE SPA</t>
  </si>
  <si>
    <t>GENERAL BUSTAMANTE / MUJICA</t>
  </si>
  <si>
    <t>730 / 0133</t>
  </si>
  <si>
    <t>PE 67</t>
  </si>
  <si>
    <t>MP 311</t>
  </si>
  <si>
    <t>092</t>
  </si>
  <si>
    <t>JUAN EYHERALDE GOMEZ</t>
  </si>
  <si>
    <t>REG 1768</t>
  </si>
  <si>
    <t>SOCIEDAD ARAGON SANTIAGO S.A.</t>
  </si>
  <si>
    <t>PATRICIO PANTOJA ASTUDILLO</t>
  </si>
  <si>
    <t>PE 9949</t>
  </si>
  <si>
    <t>EQUIP. DEPORTIVO - TENIS (CAMARINES)</t>
  </si>
  <si>
    <t>INSTITUTO NACIONAL DE DEPORTES DE CHILE</t>
  </si>
  <si>
    <t>GUILLERMO UNNASCH HERNANDEZ</t>
  </si>
  <si>
    <t>INMOBILIARIA DUBLE ALMEYDA SPA</t>
  </si>
  <si>
    <t>NICOLAS SABBAGH</t>
  </si>
  <si>
    <t>PE 240</t>
  </si>
  <si>
    <t>013/020/021/022/023/062/063/064/065</t>
  </si>
  <si>
    <t>EQUIP. COMERCIO - SALA DE VENTAS</t>
  </si>
  <si>
    <t>PLAZA EGANA SPA</t>
  </si>
  <si>
    <t>MATHIAS KLOTZ GERMAN</t>
  </si>
  <si>
    <t>SCOTIABANK CHILE</t>
  </si>
  <si>
    <t>PE 31134</t>
  </si>
  <si>
    <t xml:space="preserve">EQUIP. SERVICIOS - PROFESIONALES </t>
  </si>
  <si>
    <t>EQUIP. COMERCIAL - FARMACIA</t>
  </si>
  <si>
    <t>WELEDA CHILE SPA</t>
  </si>
  <si>
    <t>JAVIERA CASTILLO SCHURMANN</t>
  </si>
  <si>
    <t>PE 376</t>
  </si>
  <si>
    <t>016/017</t>
  </si>
  <si>
    <t>332 / 2 / 0</t>
  </si>
  <si>
    <t>INMOBILIARIA NICE LTDA.</t>
  </si>
  <si>
    <t>656-660</t>
  </si>
  <si>
    <t>PE 491</t>
  </si>
  <si>
    <t>MP 210</t>
  </si>
  <si>
    <t>SEMINARIO PONTIFICIO DE SANTIAGO / CONGREGACION DE LOS SSCC Y MARIA</t>
  </si>
  <si>
    <t>166 LC 3049</t>
  </si>
  <si>
    <t>074/075/079/080/081/082/092</t>
  </si>
  <si>
    <t>173 / 0 / 0</t>
  </si>
  <si>
    <t>NICOLAS VICENTE IDIALBORDE / JAVIER BRAHM SMART / CHRISTIAN CID ROKOV</t>
  </si>
  <si>
    <t>RODRIGO DE ARAYA / EXEQUIEL FERNANEDEZ</t>
  </si>
  <si>
    <t>2972-2988-2996-3006 / 1940-1976-2000</t>
  </si>
  <si>
    <t>JUAN CARLOS LORCA VASQUEZ</t>
  </si>
  <si>
    <t>CONTRAMAESTRE MICALVI</t>
  </si>
  <si>
    <t>764</t>
  </si>
  <si>
    <t>CONSUELO SOLEDAD RIPOLLES RIVADENEIRA</t>
  </si>
  <si>
    <t>PE 50671</t>
  </si>
  <si>
    <t>098</t>
  </si>
  <si>
    <t>ISMAEL ARAYA ESPINOZA</t>
  </si>
  <si>
    <t>2807-A</t>
  </si>
  <si>
    <t>MIRTA GUACOLDA AROS ESCOBAR</t>
  </si>
  <si>
    <t>NATALIA FABIOLA TOBAR JIMENEZ</t>
  </si>
  <si>
    <t>2049-E</t>
  </si>
  <si>
    <t>GRACIELA MIRANDA DIAZ</t>
  </si>
  <si>
    <t>MIGUEL GOMEZ CORREA</t>
  </si>
  <si>
    <t>2010 CS 4</t>
  </si>
  <si>
    <t>2563-C</t>
  </si>
  <si>
    <t>76,124,336-5</t>
  </si>
  <si>
    <t>POM 56</t>
  </si>
  <si>
    <t>PE 115</t>
  </si>
  <si>
    <t>MP 307</t>
  </si>
  <si>
    <t>71,100,700-8</t>
  </si>
  <si>
    <t>038</t>
  </si>
  <si>
    <t>2091 CS P</t>
  </si>
  <si>
    <t>WILLIAMS PINO ZALDIVIA</t>
  </si>
  <si>
    <t>POM 49</t>
  </si>
  <si>
    <t>POM 25</t>
  </si>
  <si>
    <t>SOC. COMERCIALIZADORA OMEGA LTDA.</t>
  </si>
  <si>
    <t>78,195,950-2</t>
  </si>
  <si>
    <t>POM 166</t>
  </si>
  <si>
    <t>POM 146</t>
  </si>
  <si>
    <t>POM 173</t>
  </si>
  <si>
    <t>77,626,850-K</t>
  </si>
  <si>
    <t>POM 323</t>
  </si>
  <si>
    <t>76,842,593-0</t>
  </si>
  <si>
    <t>PE210</t>
  </si>
  <si>
    <t>MP 275</t>
  </si>
  <si>
    <t>76,513,814-0</t>
  </si>
  <si>
    <t>MP 227</t>
  </si>
  <si>
    <t>008/009/010/022/025/026/027/030</t>
  </si>
  <si>
    <t>MP 254</t>
  </si>
  <si>
    <t>VIA TRECE</t>
  </si>
  <si>
    <t>EQUIP. EDUCACIONAL - REMODELACION BAÑOS</t>
  </si>
  <si>
    <t>FUNDACION SAN NECTARIO</t>
  </si>
  <si>
    <t>71,624,100-9</t>
  </si>
  <si>
    <t>POM 344</t>
  </si>
  <si>
    <t>CORPORACION DE AYUDA A LA FAMILIA PDI</t>
  </si>
  <si>
    <t>71,413,500-7</t>
  </si>
  <si>
    <t>POM 151</t>
  </si>
  <si>
    <t>366/367/368</t>
  </si>
  <si>
    <t>2552 CS 1-2-3-4</t>
  </si>
  <si>
    <t>SOCIEDAD INMOBILIARIA E INVERSIONES SIERRABELLA S.A.</t>
  </si>
  <si>
    <t>89,033,500-4</t>
  </si>
  <si>
    <t>PE 13</t>
  </si>
  <si>
    <t>LOS LABRADORES</t>
  </si>
  <si>
    <t>76,139,733-8</t>
  </si>
  <si>
    <t>POM 149</t>
  </si>
  <si>
    <t>PUBLICIDAD PANTALLA LED LUMINOSA</t>
  </si>
  <si>
    <t>COMUNIDAD EDIFICIO ÑUÑOA CENTRO</t>
  </si>
  <si>
    <t>56,008,890-6</t>
  </si>
  <si>
    <t>POM 229</t>
  </si>
  <si>
    <t>005/006/007/008/009/010</t>
  </si>
  <si>
    <t>213 / 0 / 0 / 183</t>
  </si>
  <si>
    <t>VARIOS</t>
  </si>
  <si>
    <t>LOS ALERCES / PEDRO DE VALDIVIA</t>
  </si>
  <si>
    <t>2443-2485-2487-2495 / 5209-5223</t>
  </si>
  <si>
    <t>69 / 0 / 0 / 43</t>
  </si>
  <si>
    <t>ELIZABETH LIZAMA ACEVEDO / CAMILO CARRASCO MESA / LORENZO LLINAS GONZALEZ</t>
  </si>
  <si>
    <t>2344-2368-2370</t>
  </si>
  <si>
    <t>001/002/003/004/014/015/0169/017</t>
  </si>
  <si>
    <t>181 / 0 / 0 / 121</t>
  </si>
  <si>
    <t>PAPELES IMAC LTDA. / DANILO BURON SEPULVEDA / ALMA LOPEZ URQUEJOS</t>
  </si>
  <si>
    <t>ZAÑARTU / FRANCISCO MENESES / PASAJE SAN JUAN</t>
  </si>
  <si>
    <t>1505-1521-1575 / 1941 / 1483 K-L-M-N</t>
  </si>
  <si>
    <t>002/011/012</t>
  </si>
  <si>
    <t>53 / 0 / 0 / 53</t>
  </si>
  <si>
    <t>INMOBILIARIA CYGNUS LTDA.</t>
  </si>
  <si>
    <t>JOSE MANUEL VELEZ SAINTE-MARIE</t>
  </si>
  <si>
    <t>GENERAL BOONEN RIVERA</t>
  </si>
  <si>
    <t>1982-2446-2428</t>
  </si>
  <si>
    <t>001/002/009/010</t>
  </si>
  <si>
    <t>77,219,250-9</t>
  </si>
  <si>
    <t>PRESIDENTE JOSE BATLLE Y ORDOÑEZ</t>
  </si>
  <si>
    <t>58 DEPTOS - 71 ESTAC - 40 BOD - 18 ESTAC+BOD</t>
  </si>
  <si>
    <t>INMOBILIARIA D.S.E. LTDA.</t>
  </si>
  <si>
    <t>52 DEPTOS - 30 ESTAC - 10 BOD - 42 ESTAC+BOD</t>
  </si>
  <si>
    <t>50 DEPTOS - 47 ESTAC - 44 BOD - 7 ESTAC + BOD</t>
  </si>
  <si>
    <t>76,888,294-0</t>
  </si>
  <si>
    <t>JUAN GODOY</t>
  </si>
  <si>
    <t>70-72</t>
  </si>
  <si>
    <t>938-042</t>
  </si>
  <si>
    <t>938-043</t>
  </si>
  <si>
    <t>GENERAL BUSTAMANTE</t>
  </si>
  <si>
    <t>938-001</t>
  </si>
  <si>
    <t>938-002</t>
  </si>
  <si>
    <t>MALAQUIAS CONCHA</t>
  </si>
  <si>
    <t>067-069</t>
  </si>
  <si>
    <t>938-063</t>
  </si>
  <si>
    <t>075</t>
  </si>
  <si>
    <t>938-059</t>
  </si>
  <si>
    <t>077</t>
  </si>
  <si>
    <t>938-064</t>
  </si>
  <si>
    <t>079</t>
  </si>
  <si>
    <t>938-065</t>
  </si>
  <si>
    <t>081</t>
  </si>
  <si>
    <t>938-066</t>
  </si>
  <si>
    <t>INMOBILIARIA SUAREZ MUJICA SPA</t>
  </si>
  <si>
    <t>76,834,873-1</t>
  </si>
  <si>
    <t>5801-007</t>
  </si>
  <si>
    <t>5801-009</t>
  </si>
  <si>
    <t>5801-010</t>
  </si>
  <si>
    <t>5801-004</t>
  </si>
  <si>
    <t>5801-003</t>
  </si>
  <si>
    <t>INMOBILIARIA IRARRAZAVAL II SPA</t>
  </si>
  <si>
    <t>76,622,777-5</t>
  </si>
  <si>
    <t>1480 A</t>
  </si>
  <si>
    <t>3037-021</t>
  </si>
  <si>
    <t>3037-022</t>
  </si>
  <si>
    <t>3037-023</t>
  </si>
  <si>
    <t>3037-024</t>
  </si>
  <si>
    <t>3037-025</t>
  </si>
  <si>
    <t>3037-026</t>
  </si>
  <si>
    <t>3091-002</t>
  </si>
  <si>
    <t>JOSE ANDRES ASTUDILLO RAMIREZ</t>
  </si>
  <si>
    <t>1049 LOTE 2 Y RESTO DEL LOTE 2</t>
  </si>
  <si>
    <t>6601-001</t>
  </si>
  <si>
    <t>INMOBILIARIA PEDRO DE OÑA SPA</t>
  </si>
  <si>
    <t>76,834,869-3</t>
  </si>
  <si>
    <t>910-912</t>
  </si>
  <si>
    <t>2767-044</t>
  </si>
  <si>
    <t>2767-045</t>
  </si>
  <si>
    <t>2767-046</t>
  </si>
  <si>
    <t>2767-013</t>
  </si>
  <si>
    <t>2767-014</t>
  </si>
  <si>
    <t>79-83</t>
  </si>
  <si>
    <t>2767-015</t>
  </si>
  <si>
    <t>76,453,007-1</t>
  </si>
  <si>
    <t>EQUIP. SERVICIOS - OFICINA</t>
  </si>
  <si>
    <t>INSTITUTO FORESTAL</t>
  </si>
  <si>
    <t>ERWIN KORN FIGUEROA</t>
  </si>
  <si>
    <t>JUAN MANUEL CABRERA</t>
  </si>
  <si>
    <t>CARLA SAAD SCATA</t>
  </si>
  <si>
    <t>ORTUZAR</t>
  </si>
  <si>
    <t>REG 46</t>
  </si>
  <si>
    <t>SOCIEDAD DE INVERSIONES METROPOLI LTDA.</t>
  </si>
  <si>
    <t>MIGUEL ANGEL PEREZ ROJAS</t>
  </si>
  <si>
    <t>REG 35</t>
  </si>
  <si>
    <t>028/029/030/031/032</t>
  </si>
  <si>
    <t>68 / 0 / 0</t>
  </si>
  <si>
    <t>PABLO EBNER KRETSCHMER - TADASHI ASAHI SENDA - RICARDO ALEGRIA MORA</t>
  </si>
  <si>
    <t>SIMON BOLIVAR / CLORINDA WILSHAW</t>
  </si>
  <si>
    <t>5488-5498-5522-5534-5552 / 660</t>
  </si>
  <si>
    <t>083</t>
  </si>
  <si>
    <t>1,04 / 4,50</t>
  </si>
  <si>
    <t>BANCO INTERNACIONAL</t>
  </si>
  <si>
    <t>SERGIO RAMIREZ ARREGUI</t>
  </si>
  <si>
    <t>671 LC 2</t>
  </si>
  <si>
    <t>RF 139</t>
  </si>
  <si>
    <t>015/016/017/018/019/020</t>
  </si>
  <si>
    <t>261 / 6 / 0</t>
  </si>
  <si>
    <t>16 / 16</t>
  </si>
  <si>
    <t>RODRIGO SILVA MARTINEZ</t>
  </si>
  <si>
    <t>RODRIGO DE ARAYA / FRANCISCO DE PAULA TAFORO</t>
  </si>
  <si>
    <t>RAUL DE LA CERDA RAMIREZ</t>
  </si>
  <si>
    <t>DIEGO MONTOYA HERNANDEZ</t>
  </si>
  <si>
    <t xml:space="preserve">PANAMA </t>
  </si>
  <si>
    <t>FERNANDO ARDILES SANDOVAL</t>
  </si>
  <si>
    <t>ROBERTO MORAGA VALENZUELA</t>
  </si>
  <si>
    <t>PE 90</t>
  </si>
  <si>
    <t>018/019/020/021/022/023/024/031/032/033</t>
  </si>
  <si>
    <t>82 / 0 / 0</t>
  </si>
  <si>
    <t>INMOBILIARIA LOS TALAVERAS S.A.</t>
  </si>
  <si>
    <t>IGNACIO HERNANDEZ MASSES / MAURICIO MANDLER DIMENSTEIN</t>
  </si>
  <si>
    <t>LOS TALAVERAS</t>
  </si>
  <si>
    <t>MP 249</t>
  </si>
  <si>
    <t>031/001</t>
  </si>
  <si>
    <t>GONZALO SOTO LEIVA</t>
  </si>
  <si>
    <t>2075-2099</t>
  </si>
  <si>
    <t>PE 175</t>
  </si>
  <si>
    <t>EQUIPAMIENTO SOCIAL</t>
  </si>
  <si>
    <t>CONGREGACION HERMANAS MERCEDARIAS DE LA CARIDAD</t>
  </si>
  <si>
    <t>FRANCESCA CLANDESTINO GONZALEZ</t>
  </si>
  <si>
    <t>LUIS URIBE</t>
  </si>
  <si>
    <t>PE 60</t>
  </si>
  <si>
    <t>PAMP 14426</t>
  </si>
  <si>
    <t>5087-5099-5111-5123-5137-5153</t>
  </si>
  <si>
    <t>MP 57</t>
  </si>
  <si>
    <t>5 / 5</t>
  </si>
  <si>
    <t>63 / 0 / 0</t>
  </si>
  <si>
    <t>051</t>
  </si>
  <si>
    <t>INMOBILIARIA LIRA ESCUDERO SPA</t>
  </si>
  <si>
    <t>CRISTHIAN RAYO SEPULVEDA</t>
  </si>
  <si>
    <t>PE 25071</t>
  </si>
  <si>
    <t>REG 1210</t>
  </si>
  <si>
    <t>RODRIGO QUINTANA BAEZA</t>
  </si>
  <si>
    <t>004/005</t>
  </si>
  <si>
    <t>157 / 0 / 0</t>
  </si>
  <si>
    <t>AVSA ZAÑARTU</t>
  </si>
  <si>
    <t>1283-1287</t>
  </si>
  <si>
    <t>001/002/003/004/005/008/009/010/011/014</t>
  </si>
  <si>
    <t>189 / 0 / 0</t>
  </si>
  <si>
    <t>SAN EUGENIO / CRESCENTE ERRAZURIZ / SEMINARIO</t>
  </si>
  <si>
    <t>576-600-620-630 / 291 / 1307-1377-1393-1397-1413</t>
  </si>
  <si>
    <t>183</t>
  </si>
  <si>
    <t>MAXIMO GONZALEZ PODESTA</t>
  </si>
  <si>
    <t>HOMERO SOTOMAYOR VARELA / CRISTOBAL CARDENAS VIZCARRA</t>
  </si>
  <si>
    <t xml:space="preserve">SAN JORGE </t>
  </si>
  <si>
    <t>60 BD 89</t>
  </si>
  <si>
    <t>EQUIP. SERVICIOS - VETERINARIA</t>
  </si>
  <si>
    <t>60 LC 2</t>
  </si>
  <si>
    <t>POM 250</t>
  </si>
  <si>
    <t>76,607,153-8</t>
  </si>
  <si>
    <t>PÉ 312</t>
  </si>
  <si>
    <t>MP 237</t>
  </si>
  <si>
    <t>MP 111</t>
  </si>
  <si>
    <t>IRARRAZAVAL / SAN JORGE</t>
  </si>
  <si>
    <t>4971 LC 4-4A-5-5A / 60</t>
  </si>
  <si>
    <t>2621 / 2640</t>
  </si>
  <si>
    <t>MP 226</t>
  </si>
  <si>
    <t>MP 345</t>
  </si>
  <si>
    <t>76,618,819-2</t>
  </si>
  <si>
    <t>MP 193</t>
  </si>
  <si>
    <t>EQUIP. DEPORTIVO - CAMARINES CANCHA DE FUTBOL</t>
  </si>
  <si>
    <t>INSTITUTO NACIONAL DE DEPORTES DE CHILE (ESTADIO NACIONAL)</t>
  </si>
  <si>
    <t>GUILLERMO UNNASH HERNANDEZ</t>
  </si>
  <si>
    <t>009/010</t>
  </si>
  <si>
    <t>286 / 0 / 0 / 295</t>
  </si>
  <si>
    <t>1606-1632</t>
  </si>
  <si>
    <t>039/040/041/108/109</t>
  </si>
  <si>
    <t>45 / 0 / 0 / 54</t>
  </si>
  <si>
    <t>ESPACIOS DESARROLLOS INMOBILIARIOS LTDA.</t>
  </si>
  <si>
    <t>CARLOS ALBERTO URZUA EDWARDS</t>
  </si>
  <si>
    <t>MANUEL DE SALAS / BROWN NORTE</t>
  </si>
  <si>
    <t>587-597-609 / 604C-604D</t>
  </si>
  <si>
    <t>3 / 3 / 3 / 3 / 3 / 3 / 3</t>
  </si>
  <si>
    <t>6 / 0 / 0 / 7</t>
  </si>
  <si>
    <t>INVERSIONES LA PLAYA SPA</t>
  </si>
  <si>
    <t>EQUIP. EDUCACION - SALA DE CLASES</t>
  </si>
  <si>
    <t>3</t>
  </si>
  <si>
    <t>0 / 1 / 0 / 34</t>
  </si>
  <si>
    <t>UNIVERSIDAD METROPOLITANA DE CIENCIAS DE LA EDUCACIÓN</t>
  </si>
  <si>
    <t>ALFREDO ARMANDO BLANCO FUENTES</t>
  </si>
  <si>
    <t>345 DEPTOS - 236 ESTAC - 118 BOD - 101 ESTAC+BOD</t>
  </si>
  <si>
    <t>008/009/010/011/025/026/07/030</t>
  </si>
  <si>
    <t>92 DEPTOS - 76 ESTAC - 54 BOD - 38 ESTAC+BOD</t>
  </si>
  <si>
    <t>146 DEPTOS - 97 ESTAC - 97 ESTAC - 48 ESTAC+BOD</t>
  </si>
  <si>
    <t>018/019/020/021</t>
  </si>
  <si>
    <t>5626-5644-5648-5668</t>
  </si>
  <si>
    <t>64 DEPTOS - 64 ESTAC - 50 BOD - 14 ESTAC+BOD</t>
  </si>
  <si>
    <t>42 DEPTOS - 41 ESTAC - 32 BOD - 10 ESTAC+BOD</t>
  </si>
  <si>
    <t>INMOBILIARIA LOS ALERCES UNO SPA</t>
  </si>
  <si>
    <t>76,905,636-K</t>
  </si>
  <si>
    <t>6429-086</t>
  </si>
  <si>
    <t>6429-088</t>
  </si>
  <si>
    <t>6429-089</t>
  </si>
  <si>
    <t>6429-090</t>
  </si>
  <si>
    <t>6429-091</t>
  </si>
  <si>
    <t>INMOBILIARIA LAS PALMERAS SPA</t>
  </si>
  <si>
    <t>76,933,826-8</t>
  </si>
  <si>
    <t>LAS PALMERAS</t>
  </si>
  <si>
    <t>6135-103</t>
  </si>
  <si>
    <t>6135-007</t>
  </si>
  <si>
    <t>6135-008</t>
  </si>
  <si>
    <t>INMOBILIARIA ABSAL LTDA.</t>
  </si>
  <si>
    <t>77,788,770-K</t>
  </si>
  <si>
    <t>6520-017</t>
  </si>
  <si>
    <t>6520-018</t>
  </si>
  <si>
    <t>6520-019</t>
  </si>
  <si>
    <t>INVERSIONES INGENIEROS QUINCE SPA</t>
  </si>
  <si>
    <t>76,891,207-6</t>
  </si>
  <si>
    <t xml:space="preserve"> 5429-024</t>
  </si>
  <si>
    <t>5429-026</t>
  </si>
  <si>
    <t>5429-025</t>
  </si>
  <si>
    <t>5429-027</t>
  </si>
  <si>
    <t>5429-028</t>
  </si>
  <si>
    <t>AKI KB MINIBODEGAS SPA</t>
  </si>
  <si>
    <t>76,415,712-5</t>
  </si>
  <si>
    <t>1219-026</t>
  </si>
  <si>
    <t>1219-027</t>
  </si>
  <si>
    <t>INMOBILIARIA PAZ SPA</t>
  </si>
  <si>
    <t>76,701,870-3</t>
  </si>
  <si>
    <t>3903-001</t>
  </si>
  <si>
    <t>3903-002</t>
  </si>
  <si>
    <t>3903-003</t>
  </si>
  <si>
    <t>3903-004</t>
  </si>
  <si>
    <t>INMOBILIARIA CAPITAN ORELLA DOS SPA</t>
  </si>
  <si>
    <t>77,038,431-1</t>
  </si>
  <si>
    <t>29-015</t>
  </si>
  <si>
    <t>29-016</t>
  </si>
  <si>
    <t>INMOBILIARIA EDIFICIO GERONA LTDA.</t>
  </si>
  <si>
    <t>76,943,159-4</t>
  </si>
  <si>
    <t>241-023</t>
  </si>
  <si>
    <t>241-024</t>
  </si>
  <si>
    <t>241-025</t>
  </si>
  <si>
    <t>79,815,890-2</t>
  </si>
  <si>
    <t>5469-057</t>
  </si>
  <si>
    <t>5469-055</t>
  </si>
  <si>
    <t>5469-056</t>
  </si>
  <si>
    <t>5469-054</t>
  </si>
  <si>
    <t>5469-207</t>
  </si>
  <si>
    <t>5469-208</t>
  </si>
  <si>
    <t>5469-209</t>
  </si>
  <si>
    <t>5469-210</t>
  </si>
  <si>
    <t>5469-211</t>
  </si>
  <si>
    <t>PEDRO HEMRICK LING</t>
  </si>
  <si>
    <t>014/015/016/017/018/019/039/040/041/141</t>
  </si>
  <si>
    <t>143 / 0 / 0</t>
  </si>
  <si>
    <t>ALMA MUÑOZ ABARCA</t>
  </si>
  <si>
    <t>DANIEL ARDILES BRICEÑO</t>
  </si>
  <si>
    <t>HUGO MUNIZAGA SANTOS</t>
  </si>
  <si>
    <t>LEONCIO VALDES PAREDES</t>
  </si>
  <si>
    <t xml:space="preserve">EQUIP. COMERCIAL - LOCAL </t>
  </si>
  <si>
    <t>FERNANDO SILVA MOYA</t>
  </si>
  <si>
    <t>2810 LC 1B</t>
  </si>
  <si>
    <t>PE 62/63</t>
  </si>
  <si>
    <t>RF 40</t>
  </si>
  <si>
    <t>INVERSIONES ROCCO SPA</t>
  </si>
  <si>
    <t>GILBERTO A. ESPINOZA CASTAÑEDA</t>
  </si>
  <si>
    <t>PE 13468</t>
  </si>
  <si>
    <t>PE 23389</t>
  </si>
  <si>
    <t>REG 168</t>
  </si>
  <si>
    <t>REG 530</t>
  </si>
  <si>
    <t>196 / 2 / 0</t>
  </si>
  <si>
    <t>SOCIEDAD IRARRAZAVAL 4870 SPA</t>
  </si>
  <si>
    <t>037</t>
  </si>
  <si>
    <t>MARIA ELENA VALDEZ MARTINEZ</t>
  </si>
  <si>
    <t>JORGE FELIPE GARCIA CORREA</t>
  </si>
  <si>
    <t>OSCAR GONZALEZ QUINTEROS</t>
  </si>
  <si>
    <t>PE 10107</t>
  </si>
  <si>
    <t>RF 84</t>
  </si>
  <si>
    <t>017/018/037/038/039/040/041</t>
  </si>
  <si>
    <t>78 / 0 / 0</t>
  </si>
  <si>
    <t>PUCARA / SILVIO GUERRERO</t>
  </si>
  <si>
    <t>5525-5539 / 1056-1062-1068-1078-1084</t>
  </si>
  <si>
    <t>MANUEL CASTAÑO BERNAIN</t>
  </si>
  <si>
    <t>PEDRO MESA VERDUGO</t>
  </si>
  <si>
    <t>032-078 AL 309</t>
  </si>
  <si>
    <t>COMUNIDAD CARACOLES IRARRAZAVAL</t>
  </si>
  <si>
    <t>DARIO CORTES DONOSO</t>
  </si>
  <si>
    <t>EQUIP. CULTURA - CANAL DE TELEVISION</t>
  </si>
  <si>
    <t>RED TELEVISIVA MEGAVISION S.A.</t>
  </si>
  <si>
    <t>JUAN MANUEL SEPULVEDA PRADO</t>
  </si>
  <si>
    <t>MP 313</t>
  </si>
  <si>
    <t>GABRIELA PEÑA CASTILLO</t>
  </si>
  <si>
    <t>EQUIP. COMERCIAL - LOCAL - OFICINAS - BODEGAS</t>
  </si>
  <si>
    <t>INMOBILIARIA MARTORELL LTDA.</t>
  </si>
  <si>
    <t>DANIELA FULLENKAMP CORNEKO</t>
  </si>
  <si>
    <t>PE 5</t>
  </si>
  <si>
    <t>PE 1</t>
  </si>
  <si>
    <t>RF 20</t>
  </si>
  <si>
    <t>POM 102</t>
  </si>
  <si>
    <t>RF 57</t>
  </si>
  <si>
    <t>INMOBILIARIA CAPITAN ORELLA</t>
  </si>
  <si>
    <t>PATRICIO LOPEZ VALLADARES</t>
  </si>
  <si>
    <t>107 / 0 / 0</t>
  </si>
  <si>
    <t>IRMA VICUÑA MARIN</t>
  </si>
  <si>
    <t>1845-1849-1885</t>
  </si>
  <si>
    <t>015/016/017/018/040/041/059/082</t>
  </si>
  <si>
    <t>139 / 0 / 0</t>
  </si>
  <si>
    <t>INMOBILIARIA HANNOVER SPA</t>
  </si>
  <si>
    <t>JUAN MANUEL LABRA GONZALEZ</t>
  </si>
  <si>
    <t>PE 229</t>
  </si>
  <si>
    <t>8 / 0 / 0</t>
  </si>
  <si>
    <t>INMOBILIARIA TOWN HOUSE JULIA LTDA.</t>
  </si>
  <si>
    <t>DEREK HUBERMAN DAVID</t>
  </si>
  <si>
    <t>SUSANA GUAJARDO BUSTOS</t>
  </si>
  <si>
    <t>ERIK ITURRA DINAMARCA</t>
  </si>
  <si>
    <t>PRESIDENTE MADERO</t>
  </si>
  <si>
    <t>178 / 5 / 0</t>
  </si>
  <si>
    <t>1007 / 061</t>
  </si>
  <si>
    <t>PE 58</t>
  </si>
  <si>
    <t>DAVID RUSSO CASSORLA</t>
  </si>
  <si>
    <t>DUSAN MARINKOVIC VASQUEZ</t>
  </si>
  <si>
    <t>15-19-23 LC 2012</t>
  </si>
  <si>
    <t>PE 19</t>
  </si>
  <si>
    <t>RF 41</t>
  </si>
  <si>
    <t>ROSSANA HINOJOSA GARIN</t>
  </si>
  <si>
    <t>JAIME VALDIVIA CORSEN</t>
  </si>
  <si>
    <t>POM 279</t>
  </si>
  <si>
    <t>106</t>
  </si>
  <si>
    <t>JOANNA JAZMIN ROJAS IRISH</t>
  </si>
  <si>
    <t>MAURICIO VEGA VEGA / VICTOR REYES JARA</t>
  </si>
  <si>
    <t>EQUIP. SERVICIOS - RESIDENCIA PSIQUIATRICA</t>
  </si>
  <si>
    <t>FONDO PARA HOSPITALES DE CARABINEROS DE CHILE</t>
  </si>
  <si>
    <t>JORGE GUERRA CARREÑO</t>
  </si>
  <si>
    <t>PE 30310</t>
  </si>
  <si>
    <t>REG 378</t>
  </si>
  <si>
    <t>CHRISTIAN MORA BONET</t>
  </si>
  <si>
    <t>5435 CS C</t>
  </si>
  <si>
    <t>041</t>
  </si>
  <si>
    <t>112 / 0 / 0</t>
  </si>
  <si>
    <t>INMOBILIARIA ALONSO DE ERCILLA S.A.</t>
  </si>
  <si>
    <t>JAIME ENRIQUE LUIS TAGLE SALAS</t>
  </si>
  <si>
    <t>PE 219</t>
  </si>
  <si>
    <t>TERESITA DE JESUS LAZO PASTENE</t>
  </si>
  <si>
    <t>NORA GABRIELA REYES DONOSO</t>
  </si>
  <si>
    <t>REG 273</t>
  </si>
  <si>
    <t>JUAN ANTONIO PARROCHIA BRAVO</t>
  </si>
  <si>
    <t>ESTRELLA AGUIRRE PALLAVICINA</t>
  </si>
  <si>
    <t>PE 48158</t>
  </si>
  <si>
    <t>REG 531</t>
  </si>
  <si>
    <t>INMOBILIARIA JULIO PRADO LTDA.</t>
  </si>
  <si>
    <t>FELIPE AGUILERA BELTRAN</t>
  </si>
  <si>
    <t>EQUIP. EDUCACION - JARDIN INFANTIL - SALA CUNA</t>
  </si>
  <si>
    <t>UNIVERSIDAD DE CHILE</t>
  </si>
  <si>
    <t>60,910,000-1</t>
  </si>
  <si>
    <t>POM 252</t>
  </si>
  <si>
    <t>CIA. DE SEGUROS CON FUTURO S.A. / MAURICIO ZEMAN VERGARA</t>
  </si>
  <si>
    <t>POM 258</t>
  </si>
  <si>
    <t>76,454,635-0</t>
  </si>
  <si>
    <t>POM 145</t>
  </si>
  <si>
    <t>1166 LC 3049</t>
  </si>
  <si>
    <t>SEMINARIO PONTIFICIO DE SANTIAGO Y OTROS</t>
  </si>
  <si>
    <t>80,876,100-9</t>
  </si>
  <si>
    <t>POM 291</t>
  </si>
  <si>
    <t>EQUIP. EDUCACION - CENTRO DE CAPACITACION</t>
  </si>
  <si>
    <t>NELLY TERESA FERNANDEZ FIGUEROA</t>
  </si>
  <si>
    <t>POM 338</t>
  </si>
  <si>
    <t>POM 206</t>
  </si>
  <si>
    <t>SENADOR JAIME GUZMAN</t>
  </si>
  <si>
    <t>POM 190</t>
  </si>
  <si>
    <t>POM 172</t>
  </si>
  <si>
    <t>76,479,661-6</t>
  </si>
  <si>
    <t>MP 278</t>
  </si>
  <si>
    <t>057/122 AL 127 / 202 AL 206</t>
  </si>
  <si>
    <t>LA COLMENA II SPA</t>
  </si>
  <si>
    <t>76,308,215-6</t>
  </si>
  <si>
    <t>0 / 0 / 1 / 0</t>
  </si>
  <si>
    <t>RAFAEL CORDERO CORRALES</t>
  </si>
  <si>
    <t>TOMAS WEISSER MENGDEHL</t>
  </si>
  <si>
    <t>009/010/016/017/018/019</t>
  </si>
  <si>
    <t>51 / 0 / 0 / 53</t>
  </si>
  <si>
    <t>INMOBILIARIA SANTOS DUMONT LTDA.</t>
  </si>
  <si>
    <t>JUAN PABLO BAERISWYL REED</t>
  </si>
  <si>
    <t>DIEGO DE ALMAGRO / ROMEO SALINAS / BEETHOVEN</t>
  </si>
  <si>
    <t>5339-5395 / 1668-1680 / 5384-5396</t>
  </si>
  <si>
    <t>ECHEVERRIA IZQUIERDO INMOBILIARIA E INVERSIONES S.A.</t>
  </si>
  <si>
    <t>96,816,220-9</t>
  </si>
  <si>
    <t>2362-2368</t>
  </si>
  <si>
    <t>27-027</t>
  </si>
  <si>
    <t>2370-2384</t>
  </si>
  <si>
    <t>27-028</t>
  </si>
  <si>
    <t>INMOBILIARIA LOS AVELLANOS SPA</t>
  </si>
  <si>
    <t>76,891,176-2</t>
  </si>
  <si>
    <t>6729-014</t>
  </si>
  <si>
    <t>6729-015</t>
  </si>
  <si>
    <t>6729-006</t>
  </si>
  <si>
    <t>6729-005</t>
  </si>
  <si>
    <t>6729-004</t>
  </si>
  <si>
    <t>6729-003</t>
  </si>
  <si>
    <t>6729-028</t>
  </si>
  <si>
    <t>6729-002</t>
  </si>
  <si>
    <t>6729-001</t>
  </si>
  <si>
    <t>DESARROLLO INMOBILIARIA I SPA</t>
  </si>
  <si>
    <t>76,960,397-2</t>
  </si>
  <si>
    <t>3926-005</t>
  </si>
  <si>
    <t>3926-004</t>
  </si>
  <si>
    <t>3926-003</t>
  </si>
  <si>
    <t>INMOBILIARIA CAMPOAMOR SPA</t>
  </si>
  <si>
    <t>76,930,428-2</t>
  </si>
  <si>
    <t>738-021</t>
  </si>
  <si>
    <t>738-019</t>
  </si>
  <si>
    <t>738-020</t>
  </si>
  <si>
    <t>738-039</t>
  </si>
  <si>
    <t>INMOBILIARIA LA VERBENA SPA</t>
  </si>
  <si>
    <t>76,825,241-6</t>
  </si>
  <si>
    <t>ROMEO SALINAS</t>
  </si>
  <si>
    <t>AMAPOLAS</t>
  </si>
  <si>
    <t>5558-B</t>
  </si>
  <si>
    <t>5558-C</t>
  </si>
  <si>
    <t>5558-D</t>
  </si>
  <si>
    <t>2471-004</t>
  </si>
  <si>
    <t>2471-005</t>
  </si>
  <si>
    <t>2471-006</t>
  </si>
  <si>
    <t>2471-001</t>
  </si>
  <si>
    <t>2471-002</t>
  </si>
  <si>
    <t>2471-003</t>
  </si>
  <si>
    <t>2471-009</t>
  </si>
  <si>
    <t>2471-010</t>
  </si>
  <si>
    <t>2471-011</t>
  </si>
  <si>
    <t>INVERSIONES T.J.C. CHILE S.A.</t>
  </si>
  <si>
    <t>6512-009</t>
  </si>
  <si>
    <t>77,695,360-1</t>
  </si>
  <si>
    <t>6620-011</t>
  </si>
  <si>
    <t>6620-012</t>
  </si>
  <si>
    <t>DISTRIBUIDORA COMERCIALIZADORA Y REPRESENTACIONES DISPRO LTDA.</t>
  </si>
  <si>
    <t>INMOBILIARIA FERNANDEZ CONCHA SPA</t>
  </si>
  <si>
    <t>76,986,876-3</t>
  </si>
  <si>
    <t>3905-028</t>
  </si>
  <si>
    <t>3905-029</t>
  </si>
  <si>
    <t>3905-030</t>
  </si>
  <si>
    <t>3905-039</t>
  </si>
  <si>
    <t>INMOBILIARIA ANDALUCIO S.A.</t>
  </si>
  <si>
    <t>76,948,206-7</t>
  </si>
  <si>
    <t>3971-030</t>
  </si>
  <si>
    <t>3971-031</t>
  </si>
  <si>
    <t>66 DEPTOS - 34 ESTAC - 43 BOD - 18 ESTAC+BOD - 10 ESTAC+ESTAC</t>
  </si>
  <si>
    <t>71 DEPTOS -18 ESTAC - 11 BOD - 21 ESTAC+BOD</t>
  </si>
  <si>
    <t>132 DEPTOS - 138 ESTAC - 167 BOD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</si>
</sst>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14" fontId="0" fillId="0" borderId="10" xfId="72" applyNumberFormat="1" applyFont="1" applyBorder="1" applyAlignment="1">
      <alignment horizontal="center" vertical="center"/>
    </xf>
    <xf numFmtId="4" fontId="0" fillId="0" borderId="10" xfId="72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49" fontId="0" fillId="0" borderId="10" xfId="72" applyNumberForma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181" fontId="1" fillId="0" borderId="17" xfId="72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9" xfId="72" applyNumberFormat="1" applyFont="1" applyBorder="1" applyAlignment="1">
      <alignment horizontal="centerContinuous"/>
    </xf>
    <xf numFmtId="4" fontId="1" fillId="0" borderId="20" xfId="0" applyNumberFormat="1" applyFont="1" applyBorder="1" applyAlignment="1">
      <alignment horizontal="centerContinuous"/>
    </xf>
    <xf numFmtId="4" fontId="1" fillId="0" borderId="17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4" fontId="0" fillId="0" borderId="11" xfId="72" applyNumberForma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1" xfId="72" applyNumberFormat="1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14" fontId="0" fillId="0" borderId="0" xfId="0" applyNumberFormat="1" applyFont="1" applyAlignment="1">
      <alignment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" fontId="0" fillId="0" borderId="10" xfId="72" applyNumberForma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1" fillId="0" borderId="21" xfId="72" applyNumberFormat="1" applyFont="1" applyBorder="1" applyAlignment="1">
      <alignment horizontal="left"/>
    </xf>
    <xf numFmtId="1" fontId="1" fillId="0" borderId="17" xfId="72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49" fontId="0" fillId="0" borderId="28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28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81" fontId="1" fillId="0" borderId="17" xfId="72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40" borderId="10" xfId="0" applyFont="1" applyFill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/>
    </xf>
    <xf numFmtId="0" fontId="0" fillId="0" borderId="10" xfId="72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14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49" fontId="0" fillId="0" borderId="10" xfId="72" applyNumberFormat="1" applyFont="1" applyBorder="1" applyAlignment="1">
      <alignment horizontal="left"/>
    </xf>
    <xf numFmtId="0" fontId="0" fillId="40" borderId="0" xfId="0" applyFont="1" applyFill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1" fontId="1" fillId="0" borderId="17" xfId="72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4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 quotePrefix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I349"/>
  <sheetViews>
    <sheetView tabSelected="1" zoomScalePageLayoutView="0" workbookViewId="0" topLeftCell="A1">
      <pane ySplit="2" topLeftCell="A313" activePane="bottomLeft" state="frozen"/>
      <selection pane="topLeft" activeCell="A1" sqref="A1"/>
      <selection pane="bottomLeft" activeCell="A345" sqref="A345"/>
    </sheetView>
  </sheetViews>
  <sheetFormatPr defaultColWidth="11.421875" defaultRowHeight="12.75"/>
  <cols>
    <col min="1" max="1" width="6.7109375" style="78" customWidth="1"/>
    <col min="2" max="2" width="10.140625" style="17" customWidth="1"/>
    <col min="3" max="3" width="17.00390625" style="17" customWidth="1"/>
    <col min="4" max="4" width="10.140625" style="17" bestFit="1" customWidth="1"/>
    <col min="5" max="5" width="11.8515625" style="29" customWidth="1"/>
    <col min="6" max="6" width="45.140625" style="29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4.140625" style="17" customWidth="1"/>
    <col min="16" max="16" width="13.421875" style="150" customWidth="1"/>
    <col min="17" max="17" width="7.57421875" style="17" customWidth="1"/>
    <col min="18" max="18" width="73.00390625" style="1" customWidth="1"/>
    <col min="19" max="19" width="75.28125" style="23" customWidth="1"/>
    <col min="20" max="20" width="9.00390625" style="150" bestFit="1" customWidth="1"/>
    <col min="21" max="21" width="69.7109375" style="24" bestFit="1" customWidth="1"/>
    <col min="22" max="22" width="44.28125" style="29" bestFit="1" customWidth="1"/>
    <col min="23" max="23" width="12.7109375" style="1" hidden="1" customWidth="1"/>
    <col min="24" max="24" width="11.7109375" style="1" hidden="1" customWidth="1"/>
    <col min="25" max="25" width="11.421875" style="1" hidden="1" customWidth="1"/>
    <col min="26" max="26" width="15.7109375" style="29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" customWidth="1"/>
    <col min="41" max="41" width="10.140625" style="1" bestFit="1" customWidth="1"/>
    <col min="42" max="42" width="7.00390625" style="1" bestFit="1" customWidth="1"/>
    <col min="43" max="43" width="10.140625" style="1" bestFit="1" customWidth="1"/>
    <col min="44" max="44" width="13.421875" style="1" bestFit="1" customWidth="1"/>
    <col min="45" max="45" width="10.7109375" style="1" bestFit="1" customWidth="1"/>
    <col min="46" max="48" width="10.140625" style="1" bestFit="1" customWidth="1"/>
    <col min="49" max="16384" width="11.421875" style="1" customWidth="1"/>
  </cols>
  <sheetData>
    <row r="1" spans="1:27" ht="12.75">
      <c r="A1" s="96" t="s">
        <v>10</v>
      </c>
      <c r="B1" s="100" t="s">
        <v>13</v>
      </c>
      <c r="C1" s="100" t="s">
        <v>51</v>
      </c>
      <c r="D1" s="100" t="s">
        <v>17</v>
      </c>
      <c r="E1" s="218" t="s">
        <v>5</v>
      </c>
      <c r="F1" s="219"/>
      <c r="G1" s="100" t="s">
        <v>33</v>
      </c>
      <c r="H1" s="105" t="s">
        <v>34</v>
      </c>
      <c r="I1" s="103" t="s">
        <v>35</v>
      </c>
      <c r="J1" s="105" t="s">
        <v>1</v>
      </c>
      <c r="K1" s="107" t="s">
        <v>23</v>
      </c>
      <c r="L1" s="109" t="s">
        <v>24</v>
      </c>
      <c r="M1" s="110"/>
      <c r="N1" s="100" t="s">
        <v>20</v>
      </c>
      <c r="O1" s="100" t="s">
        <v>25</v>
      </c>
      <c r="P1" s="113" t="s">
        <v>25</v>
      </c>
      <c r="Q1" s="100" t="s">
        <v>26</v>
      </c>
      <c r="R1" s="100" t="s">
        <v>19</v>
      </c>
      <c r="S1" s="113" t="s">
        <v>32</v>
      </c>
      <c r="T1" s="113" t="s">
        <v>7</v>
      </c>
      <c r="U1" s="113" t="s">
        <v>0</v>
      </c>
      <c r="V1" s="168" t="s">
        <v>25</v>
      </c>
      <c r="W1" s="116">
        <v>0.7</v>
      </c>
      <c r="Z1" s="168" t="s">
        <v>38</v>
      </c>
      <c r="AA1" s="100" t="s">
        <v>17</v>
      </c>
    </row>
    <row r="2" spans="1:27" ht="13.5" thickBot="1">
      <c r="A2" s="97" t="s">
        <v>25</v>
      </c>
      <c r="B2" s="101"/>
      <c r="C2" s="101"/>
      <c r="D2" s="101"/>
      <c r="E2" s="176" t="s">
        <v>55</v>
      </c>
      <c r="F2" s="156" t="s">
        <v>56</v>
      </c>
      <c r="G2" s="101" t="s">
        <v>27</v>
      </c>
      <c r="H2" s="106" t="s">
        <v>28</v>
      </c>
      <c r="I2" s="104" t="s">
        <v>28</v>
      </c>
      <c r="J2" s="106" t="s">
        <v>2</v>
      </c>
      <c r="K2" s="108" t="s">
        <v>29</v>
      </c>
      <c r="L2" s="111" t="s">
        <v>34</v>
      </c>
      <c r="M2" s="112" t="s">
        <v>30</v>
      </c>
      <c r="N2" s="101"/>
      <c r="O2" s="101" t="s">
        <v>21</v>
      </c>
      <c r="P2" s="114" t="s">
        <v>37</v>
      </c>
      <c r="Q2" s="101" t="s">
        <v>31</v>
      </c>
      <c r="R2" s="101"/>
      <c r="S2" s="114"/>
      <c r="T2" s="114" t="s">
        <v>117</v>
      </c>
      <c r="U2" s="115"/>
      <c r="V2" s="169"/>
      <c r="W2" s="117"/>
      <c r="Z2" s="190" t="s">
        <v>39</v>
      </c>
      <c r="AA2" s="118"/>
    </row>
    <row r="3" spans="1:48" s="63" customFormat="1" ht="12.75">
      <c r="A3" s="46">
        <v>1</v>
      </c>
      <c r="B3" s="38" t="s">
        <v>52</v>
      </c>
      <c r="C3" s="38" t="s">
        <v>44</v>
      </c>
      <c r="D3" s="44">
        <v>43468</v>
      </c>
      <c r="E3" s="35">
        <v>4</v>
      </c>
      <c r="F3" s="49" t="s">
        <v>119</v>
      </c>
      <c r="G3" s="38"/>
      <c r="H3" s="52">
        <v>0</v>
      </c>
      <c r="I3" s="36"/>
      <c r="J3" s="52">
        <v>99.9</v>
      </c>
      <c r="K3" s="36"/>
      <c r="L3" s="52">
        <v>12000000</v>
      </c>
      <c r="M3" s="52">
        <v>120000</v>
      </c>
      <c r="N3" s="36" t="s">
        <v>413</v>
      </c>
      <c r="O3" s="38">
        <v>1</v>
      </c>
      <c r="P3" s="148" t="s">
        <v>120</v>
      </c>
      <c r="Q3" s="38">
        <v>0</v>
      </c>
      <c r="R3" s="36" t="s">
        <v>122</v>
      </c>
      <c r="S3" s="48" t="s">
        <v>123</v>
      </c>
      <c r="T3" s="62">
        <v>11</v>
      </c>
      <c r="U3" s="49" t="s">
        <v>121</v>
      </c>
      <c r="V3" s="35" t="s">
        <v>124</v>
      </c>
      <c r="W3" s="36"/>
      <c r="X3" s="36"/>
      <c r="Y3" s="36"/>
      <c r="Z3" s="35" t="s">
        <v>125</v>
      </c>
      <c r="AA3" s="44">
        <v>41752</v>
      </c>
      <c r="AB3" s="36" t="s">
        <v>126</v>
      </c>
      <c r="AC3" s="77">
        <v>42625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 ht="12.75">
      <c r="A4" s="80">
        <v>2</v>
      </c>
      <c r="B4" s="30" t="s">
        <v>103</v>
      </c>
      <c r="C4" s="30"/>
      <c r="D4" s="90">
        <v>43468</v>
      </c>
      <c r="E4" s="31">
        <v>5269</v>
      </c>
      <c r="F4" s="34" t="s">
        <v>127</v>
      </c>
      <c r="G4" s="30" t="s">
        <v>104</v>
      </c>
      <c r="H4" s="54">
        <v>81.88</v>
      </c>
      <c r="I4" s="99"/>
      <c r="J4" s="54">
        <v>205.7</v>
      </c>
      <c r="K4" s="79"/>
      <c r="L4" s="54">
        <v>766588</v>
      </c>
      <c r="M4" s="54">
        <v>17198</v>
      </c>
      <c r="N4" s="31" t="s">
        <v>102</v>
      </c>
      <c r="O4" s="53">
        <v>1</v>
      </c>
      <c r="P4" s="147" t="s">
        <v>128</v>
      </c>
      <c r="Q4" s="53">
        <v>0</v>
      </c>
      <c r="R4" s="34" t="s">
        <v>129</v>
      </c>
      <c r="S4" s="34" t="s">
        <v>130</v>
      </c>
      <c r="T4" s="38">
        <v>22</v>
      </c>
      <c r="U4" s="34" t="s">
        <v>131</v>
      </c>
      <c r="V4" s="31" t="s">
        <v>132</v>
      </c>
      <c r="W4" s="98"/>
      <c r="X4" s="8"/>
      <c r="Y4" s="8"/>
      <c r="Z4" s="35" t="s">
        <v>133</v>
      </c>
      <c r="AA4" s="44">
        <v>39738</v>
      </c>
      <c r="AB4" s="36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63" customFormat="1" ht="12.75">
      <c r="A5" s="46">
        <v>3</v>
      </c>
      <c r="B5" s="30" t="s">
        <v>50</v>
      </c>
      <c r="C5" s="42" t="s">
        <v>43</v>
      </c>
      <c r="D5" s="44">
        <v>43468</v>
      </c>
      <c r="E5" s="92">
        <v>1027</v>
      </c>
      <c r="F5" s="33" t="s">
        <v>134</v>
      </c>
      <c r="G5" s="38" t="s">
        <v>104</v>
      </c>
      <c r="H5" s="54">
        <v>11499.3</v>
      </c>
      <c r="I5" s="36"/>
      <c r="J5" s="76">
        <v>1892.57</v>
      </c>
      <c r="K5" s="36"/>
      <c r="L5" s="52">
        <v>2829034168</v>
      </c>
      <c r="M5" s="52">
        <v>41729663</v>
      </c>
      <c r="N5" s="33" t="s">
        <v>102</v>
      </c>
      <c r="O5" s="38">
        <v>13</v>
      </c>
      <c r="P5" s="42" t="s">
        <v>135</v>
      </c>
      <c r="Q5" s="57">
        <v>0</v>
      </c>
      <c r="R5" s="65" t="s">
        <v>136</v>
      </c>
      <c r="S5" s="48" t="s">
        <v>137</v>
      </c>
      <c r="T5" s="38">
        <v>9</v>
      </c>
      <c r="U5" s="49" t="s">
        <v>138</v>
      </c>
      <c r="V5" s="35" t="s">
        <v>139</v>
      </c>
      <c r="W5" s="36"/>
      <c r="X5" s="36"/>
      <c r="Y5" s="36"/>
      <c r="Z5" s="35"/>
      <c r="AA5" s="44"/>
      <c r="AB5" s="36"/>
      <c r="AC5" s="77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s="63" customFormat="1" ht="12.75">
      <c r="A6" s="75">
        <v>4</v>
      </c>
      <c r="B6" s="32" t="s">
        <v>103</v>
      </c>
      <c r="C6" s="32" t="s">
        <v>54</v>
      </c>
      <c r="D6" s="44">
        <v>43468</v>
      </c>
      <c r="E6" s="31">
        <v>1209</v>
      </c>
      <c r="F6" s="34" t="s">
        <v>858</v>
      </c>
      <c r="G6" s="38"/>
      <c r="H6" s="54">
        <v>2859.25</v>
      </c>
      <c r="I6" s="54"/>
      <c r="J6" s="54">
        <v>2237.21</v>
      </c>
      <c r="K6" s="36"/>
      <c r="L6" s="54">
        <v>5954715</v>
      </c>
      <c r="M6" s="54">
        <v>59547</v>
      </c>
      <c r="N6" s="31" t="s">
        <v>162</v>
      </c>
      <c r="O6" s="62">
        <v>2</v>
      </c>
      <c r="P6" s="148" t="s">
        <v>141</v>
      </c>
      <c r="Q6" s="62">
        <v>0</v>
      </c>
      <c r="R6" s="31" t="s">
        <v>142</v>
      </c>
      <c r="S6" s="31" t="s">
        <v>143</v>
      </c>
      <c r="T6" s="38">
        <v>10</v>
      </c>
      <c r="U6" s="31" t="s">
        <v>144</v>
      </c>
      <c r="V6" s="31">
        <v>1761</v>
      </c>
      <c r="W6" s="36"/>
      <c r="X6" s="36"/>
      <c r="Y6" s="36"/>
      <c r="Z6" s="35" t="s">
        <v>145</v>
      </c>
      <c r="AA6" s="44">
        <v>34095</v>
      </c>
      <c r="AB6" s="36"/>
      <c r="AC6" s="77"/>
      <c r="AD6" s="36"/>
      <c r="AE6" s="77"/>
      <c r="AF6" s="36"/>
      <c r="AG6" s="77"/>
      <c r="AH6" s="36"/>
      <c r="AI6" s="77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s="63" customFormat="1" ht="12.75">
      <c r="A7" s="80">
        <v>5</v>
      </c>
      <c r="B7" s="30" t="s">
        <v>50</v>
      </c>
      <c r="C7" s="42" t="s">
        <v>46</v>
      </c>
      <c r="D7" s="90">
        <v>43468</v>
      </c>
      <c r="E7" s="31">
        <v>5416</v>
      </c>
      <c r="F7" s="34" t="s">
        <v>243</v>
      </c>
      <c r="G7" s="38"/>
      <c r="H7" s="54">
        <v>1995.41</v>
      </c>
      <c r="I7" s="36"/>
      <c r="J7" s="76">
        <v>1474.07</v>
      </c>
      <c r="K7" s="36"/>
      <c r="L7" s="54">
        <v>74209050</v>
      </c>
      <c r="M7" s="54">
        <v>742091</v>
      </c>
      <c r="N7" s="34" t="s">
        <v>146</v>
      </c>
      <c r="O7" s="53">
        <v>2</v>
      </c>
      <c r="P7" s="147" t="s">
        <v>141</v>
      </c>
      <c r="Q7" s="53">
        <v>0</v>
      </c>
      <c r="R7" s="35" t="s">
        <v>147</v>
      </c>
      <c r="S7" s="34" t="s">
        <v>148</v>
      </c>
      <c r="T7" s="38">
        <v>14</v>
      </c>
      <c r="U7" s="34" t="s">
        <v>149</v>
      </c>
      <c r="V7" s="31">
        <v>1515</v>
      </c>
      <c r="W7" s="36"/>
      <c r="X7" s="36"/>
      <c r="Y7" s="36"/>
      <c r="Z7" s="35" t="s">
        <v>150</v>
      </c>
      <c r="AA7" s="44">
        <v>10523</v>
      </c>
      <c r="AB7" s="36" t="s">
        <v>151</v>
      </c>
      <c r="AC7" s="77">
        <v>10649</v>
      </c>
      <c r="AD7" s="36" t="s">
        <v>152</v>
      </c>
      <c r="AE7" s="77">
        <v>15401</v>
      </c>
      <c r="AF7" s="36" t="s">
        <v>153</v>
      </c>
      <c r="AG7" s="77">
        <v>35698</v>
      </c>
      <c r="AH7" s="36" t="s">
        <v>414</v>
      </c>
      <c r="AI7" s="77">
        <v>36256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</row>
    <row r="8" spans="1:48" s="63" customFormat="1" ht="12.75">
      <c r="A8" s="46">
        <v>6</v>
      </c>
      <c r="B8" s="42" t="s">
        <v>52</v>
      </c>
      <c r="C8" s="32" t="s">
        <v>53</v>
      </c>
      <c r="D8" s="44">
        <v>43472</v>
      </c>
      <c r="E8" s="92">
        <v>121</v>
      </c>
      <c r="F8" s="33" t="s">
        <v>116</v>
      </c>
      <c r="G8" s="38"/>
      <c r="H8" s="54">
        <v>338.99</v>
      </c>
      <c r="I8" s="36"/>
      <c r="J8" s="76">
        <v>333.99</v>
      </c>
      <c r="K8" s="36"/>
      <c r="L8" s="52">
        <v>12177680</v>
      </c>
      <c r="M8" s="52">
        <v>215908</v>
      </c>
      <c r="N8" s="31" t="s">
        <v>158</v>
      </c>
      <c r="O8" s="64">
        <v>0</v>
      </c>
      <c r="P8" s="149" t="s">
        <v>141</v>
      </c>
      <c r="Q8" s="57">
        <v>0</v>
      </c>
      <c r="R8" s="65" t="s">
        <v>159</v>
      </c>
      <c r="S8" s="48" t="s">
        <v>160</v>
      </c>
      <c r="T8" s="38">
        <v>10</v>
      </c>
      <c r="U8" s="49" t="s">
        <v>161</v>
      </c>
      <c r="V8" s="31">
        <v>1912</v>
      </c>
      <c r="W8" s="36"/>
      <c r="X8" s="36"/>
      <c r="Y8" s="36"/>
      <c r="Z8" s="35" t="s">
        <v>155</v>
      </c>
      <c r="AA8" s="44">
        <v>17859</v>
      </c>
      <c r="AB8" s="36" t="s">
        <v>156</v>
      </c>
      <c r="AC8" s="77">
        <v>38600</v>
      </c>
      <c r="AD8" s="36" t="s">
        <v>157</v>
      </c>
      <c r="AE8" s="77">
        <v>38600</v>
      </c>
      <c r="AF8" s="36"/>
      <c r="AG8" s="77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48" s="63" customFormat="1" ht="12.75">
      <c r="A9" s="75">
        <v>7</v>
      </c>
      <c r="B9" s="30" t="s">
        <v>103</v>
      </c>
      <c r="C9" s="42" t="s">
        <v>43</v>
      </c>
      <c r="D9" s="90">
        <v>43472</v>
      </c>
      <c r="E9" s="35">
        <v>5407</v>
      </c>
      <c r="F9" s="34" t="s">
        <v>705</v>
      </c>
      <c r="G9" s="38" t="s">
        <v>104</v>
      </c>
      <c r="H9" s="54">
        <v>10576.78</v>
      </c>
      <c r="I9" s="54"/>
      <c r="J9" s="54">
        <v>2712.4</v>
      </c>
      <c r="K9" s="36"/>
      <c r="L9" s="54">
        <v>29989804</v>
      </c>
      <c r="M9" s="54">
        <v>347115</v>
      </c>
      <c r="N9" s="31" t="s">
        <v>102</v>
      </c>
      <c r="O9" s="62">
        <v>7</v>
      </c>
      <c r="P9" s="148" t="s">
        <v>163</v>
      </c>
      <c r="Q9" s="62">
        <v>0</v>
      </c>
      <c r="R9" s="31" t="s">
        <v>164</v>
      </c>
      <c r="S9" s="31" t="s">
        <v>165</v>
      </c>
      <c r="T9" s="38">
        <v>12</v>
      </c>
      <c r="U9" s="31" t="s">
        <v>167</v>
      </c>
      <c r="V9" s="35" t="s">
        <v>166</v>
      </c>
      <c r="W9" s="36"/>
      <c r="X9" s="36"/>
      <c r="Y9" s="36"/>
      <c r="Z9" s="35">
        <v>121</v>
      </c>
      <c r="AA9" s="44">
        <v>42853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</row>
    <row r="10" spans="1:48" s="63" customFormat="1" ht="12.75">
      <c r="A10" s="46">
        <v>8</v>
      </c>
      <c r="B10" s="30" t="s">
        <v>50</v>
      </c>
      <c r="C10" s="32" t="s">
        <v>53</v>
      </c>
      <c r="D10" s="44">
        <v>43472</v>
      </c>
      <c r="E10" s="187">
        <v>652</v>
      </c>
      <c r="F10" s="34" t="s">
        <v>415</v>
      </c>
      <c r="G10" s="38"/>
      <c r="H10" s="54">
        <v>193.39</v>
      </c>
      <c r="I10" s="36"/>
      <c r="J10" s="76">
        <v>353.76</v>
      </c>
      <c r="K10" s="36"/>
      <c r="L10" s="52">
        <v>15728017</v>
      </c>
      <c r="M10" s="52">
        <v>209251</v>
      </c>
      <c r="N10" s="34" t="s">
        <v>102</v>
      </c>
      <c r="O10" s="64">
        <v>2</v>
      </c>
      <c r="P10" s="149" t="s">
        <v>128</v>
      </c>
      <c r="Q10" s="57">
        <v>0</v>
      </c>
      <c r="R10" s="65" t="s">
        <v>168</v>
      </c>
      <c r="S10" s="48" t="s">
        <v>169</v>
      </c>
      <c r="T10" s="38">
        <v>4</v>
      </c>
      <c r="U10" s="49" t="s">
        <v>170</v>
      </c>
      <c r="V10" s="31">
        <v>626</v>
      </c>
      <c r="W10" s="36"/>
      <c r="X10" s="36"/>
      <c r="Y10" s="36"/>
      <c r="Z10" s="35" t="s">
        <v>171</v>
      </c>
      <c r="AA10" s="44">
        <v>17624</v>
      </c>
      <c r="AB10" s="36" t="s">
        <v>172</v>
      </c>
      <c r="AC10" s="77">
        <v>18023</v>
      </c>
      <c r="AD10" s="36"/>
      <c r="AE10" s="77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</row>
    <row r="11" spans="1:48" s="63" customFormat="1" ht="12.75">
      <c r="A11" s="46">
        <v>9</v>
      </c>
      <c r="B11" s="30" t="s">
        <v>103</v>
      </c>
      <c r="C11" s="32" t="s">
        <v>54</v>
      </c>
      <c r="D11" s="44">
        <v>43472</v>
      </c>
      <c r="E11" s="187">
        <v>1206</v>
      </c>
      <c r="F11" s="34" t="s">
        <v>690</v>
      </c>
      <c r="G11" s="38"/>
      <c r="H11" s="54">
        <v>268.99</v>
      </c>
      <c r="I11" s="36"/>
      <c r="J11" s="76">
        <v>242.36</v>
      </c>
      <c r="K11" s="36"/>
      <c r="L11" s="52">
        <v>4000000</v>
      </c>
      <c r="M11" s="52">
        <v>40000</v>
      </c>
      <c r="N11" s="31" t="s">
        <v>173</v>
      </c>
      <c r="O11" s="38">
        <v>2</v>
      </c>
      <c r="P11" s="149" t="s">
        <v>120</v>
      </c>
      <c r="Q11" s="57">
        <v>0</v>
      </c>
      <c r="R11" s="65" t="s">
        <v>174</v>
      </c>
      <c r="S11" s="48" t="s">
        <v>175</v>
      </c>
      <c r="T11" s="38">
        <v>11</v>
      </c>
      <c r="U11" s="49" t="s">
        <v>176</v>
      </c>
      <c r="V11" s="35">
        <v>1586</v>
      </c>
      <c r="W11" s="36"/>
      <c r="X11" s="36"/>
      <c r="Y11" s="36"/>
      <c r="Z11" s="35">
        <v>110</v>
      </c>
      <c r="AA11" s="44">
        <v>42852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</row>
    <row r="12" spans="1:48" s="63" customFormat="1" ht="12.75">
      <c r="A12" s="46">
        <v>10</v>
      </c>
      <c r="B12" s="42" t="s">
        <v>23</v>
      </c>
      <c r="C12" s="32" t="s">
        <v>79</v>
      </c>
      <c r="D12" s="44">
        <v>43472</v>
      </c>
      <c r="E12" s="174">
        <v>6646</v>
      </c>
      <c r="F12" s="34" t="s">
        <v>628</v>
      </c>
      <c r="G12" s="38"/>
      <c r="H12" s="54">
        <v>62.65</v>
      </c>
      <c r="I12" s="54"/>
      <c r="J12" s="54">
        <v>143</v>
      </c>
      <c r="K12" s="36"/>
      <c r="L12" s="52">
        <v>11036298</v>
      </c>
      <c r="M12" s="52">
        <v>165544</v>
      </c>
      <c r="N12" s="33" t="s">
        <v>102</v>
      </c>
      <c r="O12" s="62">
        <v>1</v>
      </c>
      <c r="P12" s="149" t="s">
        <v>128</v>
      </c>
      <c r="Q12" s="57">
        <v>0</v>
      </c>
      <c r="R12" s="65" t="s">
        <v>179</v>
      </c>
      <c r="S12" s="48" t="s">
        <v>130</v>
      </c>
      <c r="T12" s="38">
        <v>27</v>
      </c>
      <c r="U12" s="48" t="s">
        <v>180</v>
      </c>
      <c r="V12" s="35" t="s">
        <v>181</v>
      </c>
      <c r="W12" s="36"/>
      <c r="X12" s="36"/>
      <c r="Y12" s="36"/>
      <c r="Z12" s="35" t="s">
        <v>178</v>
      </c>
      <c r="AA12" s="44">
        <v>25277</v>
      </c>
      <c r="AB12" s="36" t="s">
        <v>172</v>
      </c>
      <c r="AC12" s="77">
        <v>27514</v>
      </c>
      <c r="AD12" s="77"/>
      <c r="AF12" s="145"/>
      <c r="AG12" s="36"/>
      <c r="AH12" s="77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1:48" s="63" customFormat="1" ht="12.75">
      <c r="A13" s="46">
        <v>11</v>
      </c>
      <c r="B13" s="42" t="s">
        <v>23</v>
      </c>
      <c r="C13" s="149">
        <v>1959</v>
      </c>
      <c r="D13" s="44">
        <v>43475</v>
      </c>
      <c r="E13" s="187">
        <v>62</v>
      </c>
      <c r="F13" s="34" t="s">
        <v>182</v>
      </c>
      <c r="G13" s="38"/>
      <c r="H13" s="54">
        <v>163</v>
      </c>
      <c r="I13" s="36"/>
      <c r="J13" s="76">
        <v>399</v>
      </c>
      <c r="K13" s="36"/>
      <c r="L13" s="52">
        <v>28059165</v>
      </c>
      <c r="M13" s="52">
        <v>420887</v>
      </c>
      <c r="N13" s="31" t="s">
        <v>102</v>
      </c>
      <c r="O13" s="38">
        <v>1</v>
      </c>
      <c r="P13" s="148" t="s">
        <v>128</v>
      </c>
      <c r="Q13" s="57">
        <v>0</v>
      </c>
      <c r="R13" s="65" t="s">
        <v>183</v>
      </c>
      <c r="S13" s="48" t="s">
        <v>184</v>
      </c>
      <c r="T13" s="38">
        <v>5</v>
      </c>
      <c r="U13" s="49" t="s">
        <v>185</v>
      </c>
      <c r="V13" s="35">
        <v>136</v>
      </c>
      <c r="W13" s="36"/>
      <c r="X13" s="36"/>
      <c r="Y13" s="36"/>
      <c r="Z13" s="35"/>
      <c r="AA13" s="44"/>
      <c r="AB13" s="36"/>
      <c r="AC13" s="77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</row>
    <row r="14" spans="1:48" s="63" customFormat="1" ht="12.75">
      <c r="A14" s="46">
        <v>12</v>
      </c>
      <c r="B14" s="30" t="s">
        <v>103</v>
      </c>
      <c r="C14" s="42" t="s">
        <v>46</v>
      </c>
      <c r="D14" s="44">
        <v>43479</v>
      </c>
      <c r="E14" s="187">
        <v>4771</v>
      </c>
      <c r="F14" s="34" t="s">
        <v>186</v>
      </c>
      <c r="G14" s="38"/>
      <c r="H14" s="54">
        <v>294.66</v>
      </c>
      <c r="I14" s="36"/>
      <c r="J14" s="76">
        <v>343.73</v>
      </c>
      <c r="K14" s="36"/>
      <c r="L14" s="52">
        <v>2150000</v>
      </c>
      <c r="M14" s="52">
        <v>116862</v>
      </c>
      <c r="N14" s="31" t="s">
        <v>187</v>
      </c>
      <c r="O14" s="38">
        <v>1</v>
      </c>
      <c r="P14" s="148" t="s">
        <v>188</v>
      </c>
      <c r="Q14" s="38">
        <v>0</v>
      </c>
      <c r="R14" s="65" t="s">
        <v>189</v>
      </c>
      <c r="S14" s="48" t="s">
        <v>190</v>
      </c>
      <c r="T14" s="38">
        <v>22</v>
      </c>
      <c r="U14" s="49" t="s">
        <v>191</v>
      </c>
      <c r="V14" s="35">
        <v>340</v>
      </c>
      <c r="W14" s="36"/>
      <c r="X14" s="36"/>
      <c r="Y14" s="36"/>
      <c r="Z14" s="35">
        <v>199</v>
      </c>
      <c r="AA14" s="44">
        <v>42591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</row>
    <row r="15" spans="1:48" s="63" customFormat="1" ht="12.75">
      <c r="A15" s="15">
        <v>13</v>
      </c>
      <c r="B15" s="30" t="s">
        <v>23</v>
      </c>
      <c r="C15" s="42">
        <v>1959</v>
      </c>
      <c r="D15" s="44">
        <v>43479</v>
      </c>
      <c r="E15" s="146">
        <v>4163</v>
      </c>
      <c r="F15" s="34" t="s">
        <v>116</v>
      </c>
      <c r="G15" s="38"/>
      <c r="H15" s="54">
        <v>130</v>
      </c>
      <c r="I15" s="36"/>
      <c r="J15" s="76">
        <v>411</v>
      </c>
      <c r="K15" s="36"/>
      <c r="L15" s="4">
        <v>22900540</v>
      </c>
      <c r="M15" s="4">
        <v>343508</v>
      </c>
      <c r="N15" s="31" t="s">
        <v>102</v>
      </c>
      <c r="O15" s="14">
        <v>1</v>
      </c>
      <c r="P15" s="42" t="s">
        <v>128</v>
      </c>
      <c r="Q15" s="14">
        <v>0</v>
      </c>
      <c r="R15" s="31" t="s">
        <v>192</v>
      </c>
      <c r="S15" s="31" t="s">
        <v>193</v>
      </c>
      <c r="T15" s="38">
        <v>22</v>
      </c>
      <c r="U15" s="31" t="s">
        <v>131</v>
      </c>
      <c r="V15" s="31">
        <v>5303</v>
      </c>
      <c r="W15" s="36"/>
      <c r="X15" s="36"/>
      <c r="Y15" s="36"/>
      <c r="Z15" s="35"/>
      <c r="AA15" s="44"/>
      <c r="AB15" s="36"/>
      <c r="AC15" s="7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s="63" customFormat="1" ht="12.75">
      <c r="A16" s="15">
        <v>14</v>
      </c>
      <c r="B16" s="42" t="s">
        <v>103</v>
      </c>
      <c r="C16" s="32" t="s">
        <v>43</v>
      </c>
      <c r="D16" s="3">
        <v>43481</v>
      </c>
      <c r="E16" s="146">
        <v>829</v>
      </c>
      <c r="F16" s="34" t="s">
        <v>194</v>
      </c>
      <c r="G16" s="38" t="s">
        <v>104</v>
      </c>
      <c r="H16" s="54">
        <v>12639.26</v>
      </c>
      <c r="I16" s="36"/>
      <c r="J16" s="76">
        <v>3171.6</v>
      </c>
      <c r="K16" s="36"/>
      <c r="L16" s="4">
        <v>591896173</v>
      </c>
      <c r="M16" s="4">
        <v>4710883</v>
      </c>
      <c r="N16" s="31" t="s">
        <v>102</v>
      </c>
      <c r="O16" s="14">
        <v>7</v>
      </c>
      <c r="P16" s="42" t="s">
        <v>195</v>
      </c>
      <c r="Q16" s="14">
        <v>0</v>
      </c>
      <c r="R16" s="31" t="s">
        <v>196</v>
      </c>
      <c r="S16" s="31" t="s">
        <v>197</v>
      </c>
      <c r="T16" s="38">
        <v>8</v>
      </c>
      <c r="U16" s="31" t="s">
        <v>198</v>
      </c>
      <c r="V16" s="31">
        <v>2580</v>
      </c>
      <c r="W16" s="36"/>
      <c r="X16" s="36"/>
      <c r="Y16" s="36"/>
      <c r="Z16" s="35" t="s">
        <v>199</v>
      </c>
      <c r="AA16" s="44">
        <v>42880</v>
      </c>
      <c r="AB16" s="36"/>
      <c r="AC16" s="77"/>
      <c r="AD16" s="36"/>
      <c r="AE16" s="77"/>
      <c r="AF16" s="36"/>
      <c r="AG16" s="77"/>
      <c r="AH16" s="36"/>
      <c r="AI16" s="77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</row>
    <row r="17" spans="1:48" s="63" customFormat="1" ht="12.75">
      <c r="A17" s="15">
        <v>15</v>
      </c>
      <c r="B17" s="30" t="s">
        <v>103</v>
      </c>
      <c r="C17" s="32" t="s">
        <v>43</v>
      </c>
      <c r="D17" s="3">
        <v>43482</v>
      </c>
      <c r="E17" s="146">
        <v>5401</v>
      </c>
      <c r="F17" s="34" t="s">
        <v>694</v>
      </c>
      <c r="G17" s="38" t="s">
        <v>104</v>
      </c>
      <c r="H17" s="54">
        <v>17831.26</v>
      </c>
      <c r="I17" s="36"/>
      <c r="J17" s="76">
        <v>3820.11</v>
      </c>
      <c r="K17" s="36"/>
      <c r="L17" s="4">
        <v>4609236</v>
      </c>
      <c r="M17" s="4">
        <v>24198</v>
      </c>
      <c r="N17" s="31" t="s">
        <v>102</v>
      </c>
      <c r="O17" s="14">
        <v>18</v>
      </c>
      <c r="P17" s="42" t="s">
        <v>200</v>
      </c>
      <c r="Q17" s="14">
        <v>0</v>
      </c>
      <c r="R17" s="31" t="s">
        <v>201</v>
      </c>
      <c r="S17" s="31" t="s">
        <v>202</v>
      </c>
      <c r="T17" s="38">
        <v>12</v>
      </c>
      <c r="U17" s="31" t="s">
        <v>210</v>
      </c>
      <c r="V17" s="31" t="s">
        <v>209</v>
      </c>
      <c r="W17" s="36"/>
      <c r="X17" s="36"/>
      <c r="Y17" s="36"/>
      <c r="Z17" s="35"/>
      <c r="AA17" s="44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</row>
    <row r="18" spans="1:48" s="63" customFormat="1" ht="12.75">
      <c r="A18" s="15">
        <v>16</v>
      </c>
      <c r="B18" s="30" t="s">
        <v>50</v>
      </c>
      <c r="C18" s="42" t="s">
        <v>43</v>
      </c>
      <c r="D18" s="43">
        <v>43482</v>
      </c>
      <c r="E18" s="146">
        <v>6613</v>
      </c>
      <c r="F18" s="34" t="s">
        <v>203</v>
      </c>
      <c r="G18" s="38" t="s">
        <v>104</v>
      </c>
      <c r="H18" s="54">
        <v>20405.98</v>
      </c>
      <c r="I18" s="36"/>
      <c r="J18" s="76">
        <v>3569.44</v>
      </c>
      <c r="K18" s="36"/>
      <c r="L18" s="4">
        <v>5075628512</v>
      </c>
      <c r="M18" s="4">
        <v>68747839</v>
      </c>
      <c r="N18" s="31" t="s">
        <v>102</v>
      </c>
      <c r="O18" s="14">
        <v>18</v>
      </c>
      <c r="P18" s="42" t="s">
        <v>204</v>
      </c>
      <c r="Q18" s="14">
        <v>0</v>
      </c>
      <c r="R18" s="31" t="s">
        <v>205</v>
      </c>
      <c r="S18" s="31" t="s">
        <v>206</v>
      </c>
      <c r="T18" s="38">
        <v>37</v>
      </c>
      <c r="U18" s="31" t="s">
        <v>207</v>
      </c>
      <c r="V18" s="31" t="s">
        <v>208</v>
      </c>
      <c r="W18" s="36"/>
      <c r="X18" s="36"/>
      <c r="Y18" s="36"/>
      <c r="Z18" s="35"/>
      <c r="AA18" s="44"/>
      <c r="AB18" s="36"/>
      <c r="AC18" s="77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48" ht="12.75">
      <c r="A19" s="13">
        <v>17</v>
      </c>
      <c r="B19" s="42" t="s">
        <v>52</v>
      </c>
      <c r="C19" s="32" t="s">
        <v>44</v>
      </c>
      <c r="D19" s="7">
        <v>43486</v>
      </c>
      <c r="E19" s="174">
        <v>866</v>
      </c>
      <c r="F19" s="34" t="s">
        <v>211</v>
      </c>
      <c r="G19" s="38"/>
      <c r="H19" s="54">
        <v>35.88</v>
      </c>
      <c r="I19" s="8"/>
      <c r="J19" s="10"/>
      <c r="K19" s="8"/>
      <c r="L19" s="10">
        <v>330000</v>
      </c>
      <c r="M19" s="10">
        <v>3300</v>
      </c>
      <c r="N19" s="31" t="s">
        <v>217</v>
      </c>
      <c r="O19" s="62">
        <v>1</v>
      </c>
      <c r="P19" s="149" t="s">
        <v>120</v>
      </c>
      <c r="Q19" s="60">
        <v>0</v>
      </c>
      <c r="R19" s="50" t="s">
        <v>218</v>
      </c>
      <c r="S19" s="48" t="s">
        <v>219</v>
      </c>
      <c r="T19" s="38">
        <v>3</v>
      </c>
      <c r="U19" s="49" t="s">
        <v>198</v>
      </c>
      <c r="V19" s="35">
        <v>5218</v>
      </c>
      <c r="W19" s="8"/>
      <c r="X19" s="8"/>
      <c r="Y19" s="8"/>
      <c r="Z19" s="35" t="s">
        <v>212</v>
      </c>
      <c r="AA19" s="7">
        <v>17825</v>
      </c>
      <c r="AB19" s="36" t="s">
        <v>213</v>
      </c>
      <c r="AC19" s="18">
        <v>32604</v>
      </c>
      <c r="AD19" s="36" t="s">
        <v>214</v>
      </c>
      <c r="AE19" s="18">
        <v>33004</v>
      </c>
      <c r="AF19" s="36" t="s">
        <v>215</v>
      </c>
      <c r="AG19" s="18">
        <v>36948</v>
      </c>
      <c r="AH19" s="36" t="s">
        <v>216</v>
      </c>
      <c r="AI19" s="18">
        <v>37894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2.75">
      <c r="A20" s="11">
        <v>18</v>
      </c>
      <c r="B20" s="42" t="s">
        <v>52</v>
      </c>
      <c r="C20" s="53" t="s">
        <v>53</v>
      </c>
      <c r="D20" s="43">
        <v>43486</v>
      </c>
      <c r="E20" s="146">
        <v>43</v>
      </c>
      <c r="F20" s="34" t="s">
        <v>220</v>
      </c>
      <c r="G20" s="38"/>
      <c r="H20" s="54">
        <v>4.13</v>
      </c>
      <c r="I20" s="8"/>
      <c r="J20" s="4">
        <v>155.13</v>
      </c>
      <c r="K20" s="8"/>
      <c r="L20" s="4">
        <v>4642720</v>
      </c>
      <c r="M20" s="4">
        <v>142160</v>
      </c>
      <c r="N20" s="31" t="s">
        <v>221</v>
      </c>
      <c r="O20" s="47">
        <v>1</v>
      </c>
      <c r="P20" s="149" t="s">
        <v>141</v>
      </c>
      <c r="Q20" s="47">
        <v>0</v>
      </c>
      <c r="R20" s="34" t="s">
        <v>224</v>
      </c>
      <c r="S20" s="34" t="s">
        <v>225</v>
      </c>
      <c r="T20" s="38">
        <v>7</v>
      </c>
      <c r="U20" s="34" t="s">
        <v>226</v>
      </c>
      <c r="V20" s="31">
        <v>587</v>
      </c>
      <c r="W20" s="8"/>
      <c r="X20" s="8"/>
      <c r="Y20" s="8"/>
      <c r="Z20" s="35" t="s">
        <v>222</v>
      </c>
      <c r="AA20" s="7">
        <v>11284</v>
      </c>
      <c r="AB20" s="36" t="s">
        <v>223</v>
      </c>
      <c r="AC20" s="18">
        <v>11461</v>
      </c>
      <c r="AD20" s="36"/>
      <c r="AE20" s="1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2.75">
      <c r="A21" s="11">
        <v>19</v>
      </c>
      <c r="B21" s="30" t="s">
        <v>103</v>
      </c>
      <c r="C21" s="42" t="s">
        <v>43</v>
      </c>
      <c r="D21" s="43">
        <v>43486</v>
      </c>
      <c r="E21" s="31" t="s">
        <v>227</v>
      </c>
      <c r="F21" s="34" t="s">
        <v>228</v>
      </c>
      <c r="G21" s="38" t="s">
        <v>104</v>
      </c>
      <c r="H21" s="54">
        <v>8678.34</v>
      </c>
      <c r="I21" s="8"/>
      <c r="J21" s="4">
        <v>2084.1</v>
      </c>
      <c r="K21" s="8"/>
      <c r="L21" s="4">
        <v>26682251</v>
      </c>
      <c r="M21" s="4">
        <v>302525</v>
      </c>
      <c r="N21" s="34" t="s">
        <v>102</v>
      </c>
      <c r="O21" s="47">
        <v>7</v>
      </c>
      <c r="P21" s="42" t="s">
        <v>229</v>
      </c>
      <c r="Q21" s="47">
        <v>0</v>
      </c>
      <c r="R21" s="34" t="s">
        <v>230</v>
      </c>
      <c r="S21" s="34" t="s">
        <v>206</v>
      </c>
      <c r="T21" s="38">
        <v>10</v>
      </c>
      <c r="U21" s="34" t="s">
        <v>231</v>
      </c>
      <c r="V21" s="31" t="s">
        <v>232</v>
      </c>
      <c r="W21" s="8"/>
      <c r="X21" s="8"/>
      <c r="Y21" s="8"/>
      <c r="Z21" s="35" t="s">
        <v>233</v>
      </c>
      <c r="AA21" s="7">
        <v>42671</v>
      </c>
      <c r="AB21" s="36"/>
      <c r="AC21" s="1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2.75">
      <c r="A22" s="11">
        <v>20</v>
      </c>
      <c r="B22" s="30" t="s">
        <v>50</v>
      </c>
      <c r="C22" s="32" t="s">
        <v>43</v>
      </c>
      <c r="D22" s="7">
        <v>43486</v>
      </c>
      <c r="E22" s="31">
        <v>5469</v>
      </c>
      <c r="F22" s="34" t="s">
        <v>234</v>
      </c>
      <c r="G22" s="38" t="s">
        <v>104</v>
      </c>
      <c r="H22" s="54">
        <v>3585.26</v>
      </c>
      <c r="I22" s="8"/>
      <c r="J22" s="4">
        <v>1093</v>
      </c>
      <c r="K22" s="8"/>
      <c r="L22" s="4">
        <v>873803637</v>
      </c>
      <c r="M22" s="4">
        <v>13107055</v>
      </c>
      <c r="N22" s="34" t="s">
        <v>102</v>
      </c>
      <c r="O22" s="47">
        <v>5</v>
      </c>
      <c r="P22" s="42" t="s">
        <v>235</v>
      </c>
      <c r="Q22" s="47">
        <v>0</v>
      </c>
      <c r="R22" s="34" t="s">
        <v>236</v>
      </c>
      <c r="S22" s="34" t="s">
        <v>237</v>
      </c>
      <c r="T22" s="38">
        <v>22</v>
      </c>
      <c r="U22" s="34" t="s">
        <v>238</v>
      </c>
      <c r="V22" s="31" t="s">
        <v>239</v>
      </c>
      <c r="W22" s="8"/>
      <c r="X22" s="8"/>
      <c r="Y22" s="8"/>
      <c r="Z22" s="35"/>
      <c r="AA22" s="44"/>
      <c r="AB22" s="36"/>
      <c r="AC22" s="1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2.75">
      <c r="A23" s="15">
        <v>21</v>
      </c>
      <c r="B23" s="30" t="s">
        <v>23</v>
      </c>
      <c r="C23" s="149">
        <v>1959</v>
      </c>
      <c r="D23" s="43">
        <v>43488</v>
      </c>
      <c r="E23" s="146">
        <v>1014</v>
      </c>
      <c r="F23" s="34" t="s">
        <v>463</v>
      </c>
      <c r="G23" s="38"/>
      <c r="H23" s="54">
        <v>242.76</v>
      </c>
      <c r="I23" s="8"/>
      <c r="J23" s="10">
        <v>314.8</v>
      </c>
      <c r="K23" s="8"/>
      <c r="L23" s="4">
        <v>43900626</v>
      </c>
      <c r="M23" s="4">
        <v>658509</v>
      </c>
      <c r="N23" s="34" t="s">
        <v>102</v>
      </c>
      <c r="O23" s="14">
        <v>1</v>
      </c>
      <c r="P23" s="42" t="s">
        <v>128</v>
      </c>
      <c r="Q23" s="14">
        <v>0</v>
      </c>
      <c r="R23" s="31" t="s">
        <v>240</v>
      </c>
      <c r="S23" s="31" t="s">
        <v>241</v>
      </c>
      <c r="T23" s="38">
        <v>10</v>
      </c>
      <c r="U23" s="31" t="s">
        <v>242</v>
      </c>
      <c r="V23" s="31">
        <v>1450</v>
      </c>
      <c r="W23" s="8"/>
      <c r="X23" s="8"/>
      <c r="Y23" s="8"/>
      <c r="Z23" s="35"/>
      <c r="AA23" s="7"/>
      <c r="AB23" s="36"/>
      <c r="AC23" s="18"/>
      <c r="AD23" s="36"/>
      <c r="AE23" s="1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2.75">
      <c r="A24" s="15">
        <v>22</v>
      </c>
      <c r="B24" s="42" t="s">
        <v>52</v>
      </c>
      <c r="C24" s="32" t="s">
        <v>44</v>
      </c>
      <c r="D24" s="43">
        <v>43488</v>
      </c>
      <c r="E24" s="146">
        <v>862</v>
      </c>
      <c r="F24" s="34" t="s">
        <v>243</v>
      </c>
      <c r="G24" s="38"/>
      <c r="H24" s="54">
        <v>56.96</v>
      </c>
      <c r="I24" s="8"/>
      <c r="J24" s="10">
        <v>1417.5</v>
      </c>
      <c r="K24" s="8"/>
      <c r="L24" s="4">
        <v>1228913</v>
      </c>
      <c r="M24" s="4">
        <v>12289</v>
      </c>
      <c r="N24" s="31" t="s">
        <v>246</v>
      </c>
      <c r="O24" s="14">
        <v>1</v>
      </c>
      <c r="P24" s="42" t="s">
        <v>120</v>
      </c>
      <c r="Q24" s="14">
        <v>0</v>
      </c>
      <c r="R24" s="31" t="s">
        <v>247</v>
      </c>
      <c r="S24" s="31" t="s">
        <v>248</v>
      </c>
      <c r="T24" s="38">
        <v>3</v>
      </c>
      <c r="U24" s="31" t="s">
        <v>198</v>
      </c>
      <c r="V24" s="31" t="s">
        <v>249</v>
      </c>
      <c r="W24" s="8"/>
      <c r="X24" s="8"/>
      <c r="Y24" s="8"/>
      <c r="Z24" s="35" t="s">
        <v>244</v>
      </c>
      <c r="AA24" s="7">
        <v>40316</v>
      </c>
      <c r="AB24" s="36" t="s">
        <v>245</v>
      </c>
      <c r="AC24" s="18">
        <v>40611</v>
      </c>
      <c r="AD24" s="36"/>
      <c r="AE24" s="1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2.75">
      <c r="A25" s="15">
        <v>23</v>
      </c>
      <c r="B25" s="30" t="s">
        <v>23</v>
      </c>
      <c r="C25" s="149">
        <v>1959</v>
      </c>
      <c r="D25" s="43">
        <v>43493</v>
      </c>
      <c r="E25" s="146">
        <v>1223</v>
      </c>
      <c r="F25" s="34" t="s">
        <v>628</v>
      </c>
      <c r="G25" s="38"/>
      <c r="H25" s="54">
        <v>170.89</v>
      </c>
      <c r="I25" s="8"/>
      <c r="J25" s="10">
        <v>497</v>
      </c>
      <c r="K25" s="8"/>
      <c r="L25" s="4">
        <v>29909168</v>
      </c>
      <c r="M25" s="4">
        <v>448638</v>
      </c>
      <c r="N25" s="34" t="s">
        <v>102</v>
      </c>
      <c r="O25" s="14">
        <v>1</v>
      </c>
      <c r="P25" s="42" t="s">
        <v>128</v>
      </c>
      <c r="Q25" s="14">
        <v>0</v>
      </c>
      <c r="R25" s="31" t="s">
        <v>250</v>
      </c>
      <c r="S25" s="31" t="s">
        <v>251</v>
      </c>
      <c r="T25" s="38">
        <v>9</v>
      </c>
      <c r="U25" s="31" t="s">
        <v>252</v>
      </c>
      <c r="V25" s="31">
        <v>2259</v>
      </c>
      <c r="W25" s="8"/>
      <c r="X25" s="8"/>
      <c r="Y25" s="8"/>
      <c r="Z25" s="35"/>
      <c r="AA25" s="7"/>
      <c r="AB25" s="36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2.75">
      <c r="A26" s="15">
        <v>24</v>
      </c>
      <c r="B26" s="30" t="s">
        <v>50</v>
      </c>
      <c r="C26" s="38" t="s">
        <v>54</v>
      </c>
      <c r="D26" s="43">
        <v>43493</v>
      </c>
      <c r="E26" s="146">
        <v>5417</v>
      </c>
      <c r="F26" s="34" t="s">
        <v>253</v>
      </c>
      <c r="G26" s="38"/>
      <c r="H26" s="54">
        <v>170.11</v>
      </c>
      <c r="I26" s="8"/>
      <c r="J26" s="10">
        <v>583</v>
      </c>
      <c r="K26" s="8"/>
      <c r="L26" s="4">
        <v>22738758</v>
      </c>
      <c r="M26" s="4">
        <v>338581</v>
      </c>
      <c r="N26" s="34" t="s">
        <v>102</v>
      </c>
      <c r="O26" s="14">
        <v>1</v>
      </c>
      <c r="P26" s="42" t="s">
        <v>128</v>
      </c>
      <c r="Q26" s="14">
        <v>0</v>
      </c>
      <c r="R26" s="31" t="s">
        <v>254</v>
      </c>
      <c r="S26" s="31" t="s">
        <v>255</v>
      </c>
      <c r="T26" s="38">
        <v>14</v>
      </c>
      <c r="U26" s="31" t="s">
        <v>256</v>
      </c>
      <c r="V26" s="31">
        <v>387</v>
      </c>
      <c r="W26" s="8"/>
      <c r="X26" s="8"/>
      <c r="Y26" s="8"/>
      <c r="Z26" s="35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2.75">
      <c r="A27" s="11">
        <v>25</v>
      </c>
      <c r="B27" s="32" t="s">
        <v>23</v>
      </c>
      <c r="C27" s="149">
        <v>1959</v>
      </c>
      <c r="D27" s="43">
        <v>43494</v>
      </c>
      <c r="E27" s="146">
        <v>3932</v>
      </c>
      <c r="F27" s="34" t="s">
        <v>257</v>
      </c>
      <c r="G27" s="30"/>
      <c r="H27" s="54">
        <v>235</v>
      </c>
      <c r="I27" s="4"/>
      <c r="J27" s="4">
        <v>312</v>
      </c>
      <c r="K27" s="2"/>
      <c r="L27" s="4">
        <v>41397130</v>
      </c>
      <c r="M27" s="4">
        <v>620956</v>
      </c>
      <c r="N27" s="34" t="s">
        <v>102</v>
      </c>
      <c r="O27" s="61">
        <v>1</v>
      </c>
      <c r="P27" s="42" t="s">
        <v>128</v>
      </c>
      <c r="Q27" s="57">
        <v>0</v>
      </c>
      <c r="R27" s="33" t="s">
        <v>258</v>
      </c>
      <c r="S27" s="34" t="s">
        <v>259</v>
      </c>
      <c r="T27" s="38">
        <v>16</v>
      </c>
      <c r="U27" s="34" t="s">
        <v>260</v>
      </c>
      <c r="V27" s="31">
        <v>126</v>
      </c>
      <c r="W27" s="5"/>
      <c r="X27" s="8"/>
      <c r="Y27" s="8"/>
      <c r="Z27" s="191"/>
      <c r="AA27" s="7"/>
      <c r="AB27" s="36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2.75">
      <c r="A28" s="11">
        <v>26</v>
      </c>
      <c r="B28" s="42" t="s">
        <v>52</v>
      </c>
      <c r="C28" s="53" t="s">
        <v>53</v>
      </c>
      <c r="D28" s="43">
        <v>43496</v>
      </c>
      <c r="E28" s="146">
        <v>809</v>
      </c>
      <c r="F28" s="34" t="s">
        <v>690</v>
      </c>
      <c r="G28" s="30"/>
      <c r="H28" s="54">
        <v>216.74</v>
      </c>
      <c r="I28" s="4"/>
      <c r="J28" s="4">
        <v>562.31</v>
      </c>
      <c r="K28" s="2"/>
      <c r="L28" s="4">
        <v>829979</v>
      </c>
      <c r="M28" s="4">
        <v>10175</v>
      </c>
      <c r="N28" s="31" t="s">
        <v>261</v>
      </c>
      <c r="O28" s="47">
        <v>1</v>
      </c>
      <c r="P28" s="42" t="s">
        <v>120</v>
      </c>
      <c r="Q28" s="47">
        <v>0</v>
      </c>
      <c r="R28" s="34" t="s">
        <v>262</v>
      </c>
      <c r="S28" s="34" t="s">
        <v>263</v>
      </c>
      <c r="T28" s="38">
        <v>10</v>
      </c>
      <c r="U28" s="34" t="s">
        <v>144</v>
      </c>
      <c r="V28" s="189">
        <v>1985</v>
      </c>
      <c r="W28" s="5"/>
      <c r="X28" s="8"/>
      <c r="Y28" s="8"/>
      <c r="Z28" s="191" t="s">
        <v>264</v>
      </c>
      <c r="AA28" s="7">
        <v>36404</v>
      </c>
      <c r="AB28" s="36"/>
      <c r="AC28" s="18"/>
      <c r="AD28" s="36"/>
      <c r="AE28" s="18"/>
      <c r="AF28" s="36"/>
      <c r="AG28" s="18"/>
      <c r="AH28" s="36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2.75">
      <c r="A29" s="11">
        <v>27</v>
      </c>
      <c r="B29" s="42" t="s">
        <v>50</v>
      </c>
      <c r="C29" s="32" t="s">
        <v>43</v>
      </c>
      <c r="D29" s="43">
        <v>43500</v>
      </c>
      <c r="E29" s="146">
        <v>3601</v>
      </c>
      <c r="F29" s="34" t="s">
        <v>416</v>
      </c>
      <c r="G29" s="30"/>
      <c r="H29" s="54">
        <v>217119.49</v>
      </c>
      <c r="I29" s="4"/>
      <c r="J29" s="4">
        <v>20775.12</v>
      </c>
      <c r="K29" s="2"/>
      <c r="L29" s="10">
        <v>50842946918</v>
      </c>
      <c r="M29" s="4">
        <f>445315826+78403873</f>
        <v>523719699</v>
      </c>
      <c r="N29" s="31" t="s">
        <v>417</v>
      </c>
      <c r="O29" s="61">
        <v>30</v>
      </c>
      <c r="P29" s="42" t="s">
        <v>418</v>
      </c>
      <c r="Q29" s="57">
        <v>0</v>
      </c>
      <c r="R29" s="33" t="s">
        <v>419</v>
      </c>
      <c r="S29" s="34" t="s">
        <v>420</v>
      </c>
      <c r="T29" s="38">
        <v>36</v>
      </c>
      <c r="U29" s="34" t="s">
        <v>328</v>
      </c>
      <c r="V29" s="31" t="s">
        <v>421</v>
      </c>
      <c r="W29" s="5"/>
      <c r="X29" s="8"/>
      <c r="Y29" s="8"/>
      <c r="Z29" s="35"/>
      <c r="AA29" s="7"/>
      <c r="AB29" s="36"/>
      <c r="AC29" s="1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2.75">
      <c r="A30" s="46">
        <v>28</v>
      </c>
      <c r="B30" s="42" t="s">
        <v>52</v>
      </c>
      <c r="C30" s="32" t="s">
        <v>44</v>
      </c>
      <c r="D30" s="43">
        <v>43502</v>
      </c>
      <c r="E30" s="146">
        <v>5119</v>
      </c>
      <c r="F30" s="34" t="s">
        <v>558</v>
      </c>
      <c r="G30" s="30"/>
      <c r="H30" s="54">
        <v>20.58</v>
      </c>
      <c r="I30" s="4"/>
      <c r="J30" s="4">
        <v>772.3</v>
      </c>
      <c r="K30" s="2"/>
      <c r="L30" s="54">
        <v>3291375</v>
      </c>
      <c r="M30" s="4">
        <v>45859</v>
      </c>
      <c r="N30" s="31" t="s">
        <v>102</v>
      </c>
      <c r="O30" s="14">
        <v>2</v>
      </c>
      <c r="P30" s="42" t="s">
        <v>436</v>
      </c>
      <c r="Q30" s="14">
        <v>0</v>
      </c>
      <c r="R30" s="34" t="s">
        <v>422</v>
      </c>
      <c r="S30" s="34" t="s">
        <v>423</v>
      </c>
      <c r="T30" s="38">
        <v>14</v>
      </c>
      <c r="U30" s="34" t="s">
        <v>256</v>
      </c>
      <c r="V30" s="31">
        <v>213</v>
      </c>
      <c r="W30" s="5"/>
      <c r="X30" s="8"/>
      <c r="Y30" s="8"/>
      <c r="Z30" s="35" t="s">
        <v>424</v>
      </c>
      <c r="AA30" s="7">
        <v>32099</v>
      </c>
      <c r="AB30" s="36" t="s">
        <v>425</v>
      </c>
      <c r="AC30" s="18">
        <v>32167</v>
      </c>
      <c r="AD30" s="36" t="s">
        <v>426</v>
      </c>
      <c r="AE30" s="18">
        <v>32723</v>
      </c>
      <c r="AF30" s="36" t="s">
        <v>427</v>
      </c>
      <c r="AG30" s="18">
        <v>40129</v>
      </c>
      <c r="AH30" s="36" t="s">
        <v>428</v>
      </c>
      <c r="AI30" s="18">
        <v>42767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2.75">
      <c r="A31" s="15">
        <v>29</v>
      </c>
      <c r="B31" s="42" t="s">
        <v>50</v>
      </c>
      <c r="C31" s="32" t="s">
        <v>46</v>
      </c>
      <c r="D31" s="43">
        <v>43137</v>
      </c>
      <c r="E31" s="146">
        <v>5870</v>
      </c>
      <c r="F31" s="34" t="s">
        <v>243</v>
      </c>
      <c r="G31" s="30" t="s">
        <v>104</v>
      </c>
      <c r="H31" s="54">
        <v>68.28</v>
      </c>
      <c r="I31" s="4"/>
      <c r="J31" s="4">
        <v>225</v>
      </c>
      <c r="K31" s="2"/>
      <c r="L31" s="4">
        <v>9363757</v>
      </c>
      <c r="M31" s="4">
        <v>137206</v>
      </c>
      <c r="N31" s="31" t="s">
        <v>102</v>
      </c>
      <c r="O31" s="14">
        <v>2</v>
      </c>
      <c r="P31" s="42" t="s">
        <v>436</v>
      </c>
      <c r="Q31" s="14">
        <v>0</v>
      </c>
      <c r="R31" s="31" t="s">
        <v>429</v>
      </c>
      <c r="S31" s="31" t="s">
        <v>430</v>
      </c>
      <c r="T31" s="38">
        <v>23</v>
      </c>
      <c r="U31" s="31" t="s">
        <v>431</v>
      </c>
      <c r="V31" s="31">
        <v>971</v>
      </c>
      <c r="W31" s="5"/>
      <c r="X31" s="8"/>
      <c r="Y31" s="8"/>
      <c r="Z31" s="35" t="s">
        <v>432</v>
      </c>
      <c r="AA31" s="7">
        <v>25331</v>
      </c>
      <c r="AB31" s="36" t="s">
        <v>223</v>
      </c>
      <c r="AC31" s="18">
        <v>27509</v>
      </c>
      <c r="AD31" s="36"/>
      <c r="AE31" s="1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2.75">
      <c r="A32" s="15">
        <v>30</v>
      </c>
      <c r="B32" s="30" t="s">
        <v>103</v>
      </c>
      <c r="C32" s="30" t="s">
        <v>43</v>
      </c>
      <c r="D32" s="43">
        <v>43502</v>
      </c>
      <c r="E32" s="146">
        <v>5669</v>
      </c>
      <c r="F32" s="34" t="s">
        <v>194</v>
      </c>
      <c r="G32" s="30"/>
      <c r="H32" s="54">
        <v>39659.17</v>
      </c>
      <c r="I32" s="4"/>
      <c r="J32" s="4">
        <v>24550</v>
      </c>
      <c r="K32" s="2"/>
      <c r="L32" s="4">
        <v>116092375290</v>
      </c>
      <c r="M32" s="4">
        <v>4459524</v>
      </c>
      <c r="N32" s="31" t="s">
        <v>434</v>
      </c>
      <c r="O32" s="14">
        <v>2</v>
      </c>
      <c r="P32" s="42" t="s">
        <v>435</v>
      </c>
      <c r="Q32" s="14"/>
      <c r="R32" s="31" t="s">
        <v>437</v>
      </c>
      <c r="S32" s="31" t="s">
        <v>438</v>
      </c>
      <c r="T32" s="38">
        <v>23</v>
      </c>
      <c r="U32" s="31" t="s">
        <v>439</v>
      </c>
      <c r="V32" s="31">
        <v>925</v>
      </c>
      <c r="W32" s="5"/>
      <c r="X32" s="8"/>
      <c r="Y32" s="8"/>
      <c r="Z32" s="35" t="s">
        <v>440</v>
      </c>
      <c r="AA32" s="7">
        <v>42698</v>
      </c>
      <c r="AB32" s="36"/>
      <c r="AC32" s="18"/>
      <c r="AD32" s="36"/>
      <c r="AE32" s="1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2.75">
      <c r="A33" s="11">
        <v>31</v>
      </c>
      <c r="B33" s="30" t="s">
        <v>52</v>
      </c>
      <c r="C33" s="42" t="s">
        <v>733</v>
      </c>
      <c r="D33" s="43">
        <v>43503</v>
      </c>
      <c r="E33" s="146">
        <v>40</v>
      </c>
      <c r="F33" s="34" t="s">
        <v>442</v>
      </c>
      <c r="G33" s="30"/>
      <c r="H33" s="54">
        <v>62</v>
      </c>
      <c r="I33" s="4"/>
      <c r="J33" s="4"/>
      <c r="K33" s="2"/>
      <c r="L33" s="10">
        <v>652929</v>
      </c>
      <c r="M33" s="4">
        <v>6529</v>
      </c>
      <c r="N33" s="34" t="s">
        <v>889</v>
      </c>
      <c r="O33" s="61">
        <v>0</v>
      </c>
      <c r="P33" s="42" t="s">
        <v>436</v>
      </c>
      <c r="Q33" s="57">
        <v>0</v>
      </c>
      <c r="R33" s="33" t="s">
        <v>443</v>
      </c>
      <c r="S33" s="34" t="s">
        <v>444</v>
      </c>
      <c r="T33" s="38">
        <v>7</v>
      </c>
      <c r="U33" s="34" t="s">
        <v>445</v>
      </c>
      <c r="V33" s="31">
        <v>3350</v>
      </c>
      <c r="W33" s="5"/>
      <c r="X33" s="8"/>
      <c r="Y33" s="8"/>
      <c r="Z33" s="35" t="s">
        <v>446</v>
      </c>
      <c r="AA33" s="7">
        <v>42902</v>
      </c>
      <c r="AB33" s="36"/>
      <c r="AC33" s="77"/>
      <c r="AD33" s="36"/>
      <c r="AE33" s="18"/>
      <c r="AF33" s="36"/>
      <c r="AG33" s="18"/>
      <c r="AH33" s="36"/>
      <c r="AI33" s="18"/>
      <c r="AJ33" s="36"/>
      <c r="AK33" s="1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2.75">
      <c r="A34" s="11">
        <v>32</v>
      </c>
      <c r="B34" s="30" t="s">
        <v>50</v>
      </c>
      <c r="C34" s="32" t="s">
        <v>441</v>
      </c>
      <c r="D34" s="7">
        <v>43507</v>
      </c>
      <c r="E34" s="146">
        <v>5461</v>
      </c>
      <c r="F34" s="34" t="s">
        <v>447</v>
      </c>
      <c r="G34" s="30" t="s">
        <v>448</v>
      </c>
      <c r="H34" s="54">
        <v>67.73</v>
      </c>
      <c r="I34" s="4"/>
      <c r="J34" s="4">
        <v>330</v>
      </c>
      <c r="K34" s="2"/>
      <c r="L34" s="4">
        <v>12103012</v>
      </c>
      <c r="M34" s="4">
        <f>111171+15911</f>
        <v>127082</v>
      </c>
      <c r="N34" s="31" t="s">
        <v>102</v>
      </c>
      <c r="O34" s="61">
        <v>2</v>
      </c>
      <c r="P34" s="42" t="s">
        <v>436</v>
      </c>
      <c r="Q34" s="57">
        <v>0</v>
      </c>
      <c r="R34" s="33" t="s">
        <v>449</v>
      </c>
      <c r="S34" s="34" t="s">
        <v>450</v>
      </c>
      <c r="T34" s="38">
        <v>23</v>
      </c>
      <c r="U34" s="34" t="s">
        <v>451</v>
      </c>
      <c r="V34" s="31">
        <v>679</v>
      </c>
      <c r="W34" s="5"/>
      <c r="X34" s="8"/>
      <c r="Y34" s="8"/>
      <c r="Z34" s="35"/>
      <c r="AA34" s="7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2.75">
      <c r="A35" s="15">
        <v>33</v>
      </c>
      <c r="B35" s="42" t="s">
        <v>50</v>
      </c>
      <c r="C35" s="32" t="s">
        <v>43</v>
      </c>
      <c r="D35" s="7">
        <v>43507</v>
      </c>
      <c r="E35" s="146">
        <v>946</v>
      </c>
      <c r="F35" s="34" t="s">
        <v>253</v>
      </c>
      <c r="G35" s="30"/>
      <c r="H35" s="54">
        <v>152.95</v>
      </c>
      <c r="I35" s="4"/>
      <c r="J35" s="4">
        <v>236</v>
      </c>
      <c r="K35" s="2"/>
      <c r="L35" s="4">
        <v>332857</v>
      </c>
      <c r="M35" s="4">
        <v>332857</v>
      </c>
      <c r="N35" s="31" t="s">
        <v>452</v>
      </c>
      <c r="O35" s="14">
        <v>2</v>
      </c>
      <c r="P35" s="42" t="s">
        <v>435</v>
      </c>
      <c r="Q35" s="14">
        <v>0</v>
      </c>
      <c r="R35" s="31" t="s">
        <v>453</v>
      </c>
      <c r="S35" s="31" t="s">
        <v>454</v>
      </c>
      <c r="T35" s="38">
        <v>11</v>
      </c>
      <c r="U35" s="31" t="s">
        <v>455</v>
      </c>
      <c r="V35" s="31">
        <v>676</v>
      </c>
      <c r="W35" s="5"/>
      <c r="X35" s="8"/>
      <c r="Y35" s="8"/>
      <c r="Z35" s="35"/>
      <c r="AA35" s="7"/>
      <c r="AB35" s="36"/>
      <c r="AC35" s="18"/>
      <c r="AD35" s="36"/>
      <c r="AE35" s="1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2.75">
      <c r="A36" s="11">
        <v>34</v>
      </c>
      <c r="B36" s="42" t="s">
        <v>103</v>
      </c>
      <c r="C36" s="42" t="s">
        <v>43</v>
      </c>
      <c r="D36" s="43">
        <v>43508</v>
      </c>
      <c r="E36" s="174">
        <v>5617</v>
      </c>
      <c r="F36" s="49" t="s">
        <v>456</v>
      </c>
      <c r="G36" s="30" t="s">
        <v>104</v>
      </c>
      <c r="H36" s="54">
        <v>4992.35</v>
      </c>
      <c r="I36" s="4"/>
      <c r="J36" s="4">
        <v>1738</v>
      </c>
      <c r="K36" s="4"/>
      <c r="L36" s="4">
        <v>1277979080</v>
      </c>
      <c r="M36" s="54">
        <v>6709390</v>
      </c>
      <c r="N36" s="146" t="s">
        <v>102</v>
      </c>
      <c r="O36" s="14">
        <v>5</v>
      </c>
      <c r="P36" s="42" t="s">
        <v>457</v>
      </c>
      <c r="Q36" s="57">
        <v>0</v>
      </c>
      <c r="R36" s="33" t="s">
        <v>458</v>
      </c>
      <c r="S36" s="34" t="s">
        <v>459</v>
      </c>
      <c r="T36" s="38">
        <v>14</v>
      </c>
      <c r="U36" s="34" t="s">
        <v>460</v>
      </c>
      <c r="V36" s="31" t="s">
        <v>461</v>
      </c>
      <c r="W36" s="8"/>
      <c r="X36" s="8"/>
      <c r="Y36" s="8"/>
      <c r="Z36" s="35" t="s">
        <v>462</v>
      </c>
      <c r="AA36" s="7">
        <v>43799</v>
      </c>
      <c r="AB36" s="36"/>
      <c r="AC36" s="18"/>
      <c r="AD36" s="36"/>
      <c r="AE36" s="1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2.75">
      <c r="A37" s="11">
        <v>35</v>
      </c>
      <c r="B37" s="42" t="s">
        <v>50</v>
      </c>
      <c r="C37" s="42" t="s">
        <v>43</v>
      </c>
      <c r="D37" s="43">
        <v>43509</v>
      </c>
      <c r="E37" s="174">
        <v>819</v>
      </c>
      <c r="F37" s="49" t="s">
        <v>463</v>
      </c>
      <c r="G37" s="30" t="s">
        <v>104</v>
      </c>
      <c r="H37" s="54">
        <v>49.12</v>
      </c>
      <c r="I37" s="4"/>
      <c r="J37" s="4">
        <v>120</v>
      </c>
      <c r="K37" s="4"/>
      <c r="L37" s="4">
        <v>8596982</v>
      </c>
      <c r="M37" s="54">
        <v>128955</v>
      </c>
      <c r="N37" s="146" t="s">
        <v>102</v>
      </c>
      <c r="O37" s="14">
        <v>2</v>
      </c>
      <c r="P37" s="42" t="s">
        <v>436</v>
      </c>
      <c r="Q37" s="57">
        <v>0</v>
      </c>
      <c r="R37" s="33" t="s">
        <v>464</v>
      </c>
      <c r="S37" s="34" t="s">
        <v>465</v>
      </c>
      <c r="T37" s="38">
        <v>9</v>
      </c>
      <c r="U37" s="34" t="s">
        <v>198</v>
      </c>
      <c r="V37" s="31">
        <v>1872</v>
      </c>
      <c r="W37" s="8"/>
      <c r="X37" s="8"/>
      <c r="Y37" s="8"/>
      <c r="Z37" s="35"/>
      <c r="AA37" s="7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2.75">
      <c r="A38" s="11">
        <v>36</v>
      </c>
      <c r="B38" s="42" t="s">
        <v>103</v>
      </c>
      <c r="C38" s="42" t="s">
        <v>43</v>
      </c>
      <c r="D38" s="43">
        <v>43510</v>
      </c>
      <c r="E38" s="174">
        <v>1568</v>
      </c>
      <c r="F38" s="49" t="s">
        <v>466</v>
      </c>
      <c r="G38" s="30"/>
      <c r="H38" s="54">
        <v>79.12</v>
      </c>
      <c r="I38" s="4"/>
      <c r="J38" s="4">
        <v>349.43</v>
      </c>
      <c r="K38" s="4"/>
      <c r="L38" s="4">
        <v>219416</v>
      </c>
      <c r="M38" s="54">
        <v>219416</v>
      </c>
      <c r="N38" s="146" t="s">
        <v>102</v>
      </c>
      <c r="O38" s="14">
        <v>2</v>
      </c>
      <c r="P38" s="42" t="s">
        <v>436</v>
      </c>
      <c r="Q38" s="57">
        <v>0</v>
      </c>
      <c r="R38" s="33" t="s">
        <v>467</v>
      </c>
      <c r="S38" s="34" t="s">
        <v>467</v>
      </c>
      <c r="T38" s="38">
        <v>3</v>
      </c>
      <c r="U38" s="34" t="s">
        <v>468</v>
      </c>
      <c r="V38" s="31">
        <v>5276</v>
      </c>
      <c r="W38" s="8"/>
      <c r="X38" s="8"/>
      <c r="Y38" s="8"/>
      <c r="Z38" s="35" t="s">
        <v>469</v>
      </c>
      <c r="AA38" s="7">
        <v>43032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2.75">
      <c r="A39" s="11">
        <v>37</v>
      </c>
      <c r="B39" s="42" t="s">
        <v>52</v>
      </c>
      <c r="C39" s="42" t="s">
        <v>53</v>
      </c>
      <c r="D39" s="43">
        <v>42414</v>
      </c>
      <c r="E39" s="174">
        <v>6612</v>
      </c>
      <c r="F39" s="49" t="s">
        <v>253</v>
      </c>
      <c r="G39" s="30" t="s">
        <v>448</v>
      </c>
      <c r="H39" s="54">
        <v>6.63</v>
      </c>
      <c r="I39" s="4"/>
      <c r="J39" s="4">
        <v>90.35</v>
      </c>
      <c r="K39" s="4"/>
      <c r="L39" s="4">
        <v>3827173</v>
      </c>
      <c r="M39" s="54">
        <v>138316</v>
      </c>
      <c r="N39" s="146" t="s">
        <v>470</v>
      </c>
      <c r="O39" s="14">
        <v>2</v>
      </c>
      <c r="P39" s="42" t="s">
        <v>435</v>
      </c>
      <c r="Q39" s="57">
        <v>0</v>
      </c>
      <c r="R39" s="33" t="s">
        <v>477</v>
      </c>
      <c r="S39" s="34" t="s">
        <v>471</v>
      </c>
      <c r="T39" s="38">
        <v>37</v>
      </c>
      <c r="U39" s="34" t="s">
        <v>472</v>
      </c>
      <c r="V39" s="31">
        <v>2006</v>
      </c>
      <c r="W39" s="8"/>
      <c r="X39" s="8"/>
      <c r="Y39" s="8"/>
      <c r="Z39" s="35" t="s">
        <v>473</v>
      </c>
      <c r="AA39" s="7">
        <v>19501</v>
      </c>
      <c r="AB39" s="36" t="s">
        <v>223</v>
      </c>
      <c r="AC39" s="18">
        <v>21025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2.75">
      <c r="A40" s="11">
        <v>38</v>
      </c>
      <c r="B40" s="42" t="s">
        <v>50</v>
      </c>
      <c r="C40" s="42" t="s">
        <v>46</v>
      </c>
      <c r="D40" s="43">
        <v>43511</v>
      </c>
      <c r="E40" s="174">
        <v>6614</v>
      </c>
      <c r="F40" s="49" t="s">
        <v>474</v>
      </c>
      <c r="G40" s="30" t="s">
        <v>104</v>
      </c>
      <c r="H40" s="54">
        <v>113.29</v>
      </c>
      <c r="I40" s="4"/>
      <c r="J40" s="4">
        <v>280.5</v>
      </c>
      <c r="K40" s="4"/>
      <c r="L40" s="4">
        <v>14559804</v>
      </c>
      <c r="M40" s="54">
        <v>218397</v>
      </c>
      <c r="N40" s="146" t="s">
        <v>475</v>
      </c>
      <c r="O40" s="14">
        <v>1</v>
      </c>
      <c r="P40" s="42" t="s">
        <v>476</v>
      </c>
      <c r="Q40" s="57">
        <v>0</v>
      </c>
      <c r="R40" s="33" t="s">
        <v>478</v>
      </c>
      <c r="S40" s="34" t="s">
        <v>479</v>
      </c>
      <c r="T40" s="38">
        <v>37</v>
      </c>
      <c r="U40" s="34" t="s">
        <v>480</v>
      </c>
      <c r="V40" s="31">
        <v>1968</v>
      </c>
      <c r="W40" s="8"/>
      <c r="X40" s="8"/>
      <c r="Y40" s="8"/>
      <c r="Z40" s="35"/>
      <c r="AA40" s="7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2.75">
      <c r="A41" s="80">
        <v>39</v>
      </c>
      <c r="B41" s="42" t="s">
        <v>50</v>
      </c>
      <c r="C41" s="42" t="s">
        <v>46</v>
      </c>
      <c r="D41" s="43">
        <v>43146</v>
      </c>
      <c r="E41" s="174">
        <v>856</v>
      </c>
      <c r="F41" s="49" t="s">
        <v>481</v>
      </c>
      <c r="G41" s="30"/>
      <c r="H41" s="54">
        <v>85.02</v>
      </c>
      <c r="I41" s="4"/>
      <c r="J41" s="4">
        <v>290.44</v>
      </c>
      <c r="K41" s="4"/>
      <c r="L41" s="4">
        <v>11171880</v>
      </c>
      <c r="M41" s="54">
        <v>167578</v>
      </c>
      <c r="N41" s="146" t="s">
        <v>102</v>
      </c>
      <c r="O41" s="14">
        <v>2</v>
      </c>
      <c r="P41" s="42" t="s">
        <v>436</v>
      </c>
      <c r="Q41" s="57">
        <v>0</v>
      </c>
      <c r="R41" s="33" t="s">
        <v>482</v>
      </c>
      <c r="S41" s="34" t="s">
        <v>483</v>
      </c>
      <c r="T41" s="38">
        <v>4</v>
      </c>
      <c r="U41" s="34" t="s">
        <v>198</v>
      </c>
      <c r="V41" s="31">
        <v>4438</v>
      </c>
      <c r="W41" s="8"/>
      <c r="X41" s="8"/>
      <c r="Y41" s="8"/>
      <c r="Z41" s="35" t="s">
        <v>484</v>
      </c>
      <c r="AA41" s="7">
        <v>25218</v>
      </c>
      <c r="AB41" s="36" t="s">
        <v>485</v>
      </c>
      <c r="AC41" s="18">
        <v>25577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2.75">
      <c r="A42" s="11">
        <v>40</v>
      </c>
      <c r="B42" s="42" t="s">
        <v>103</v>
      </c>
      <c r="C42" s="42" t="s">
        <v>46</v>
      </c>
      <c r="D42" s="43">
        <v>43514</v>
      </c>
      <c r="E42" s="174">
        <v>537</v>
      </c>
      <c r="F42" s="49" t="s">
        <v>342</v>
      </c>
      <c r="G42" s="30"/>
      <c r="H42" s="54">
        <v>0</v>
      </c>
      <c r="I42" s="4"/>
      <c r="J42" s="4">
        <v>307.2</v>
      </c>
      <c r="K42" s="4"/>
      <c r="L42" s="4">
        <v>2340000</v>
      </c>
      <c r="M42" s="54">
        <v>23400</v>
      </c>
      <c r="N42" s="146" t="s">
        <v>486</v>
      </c>
      <c r="O42" s="14">
        <v>1</v>
      </c>
      <c r="P42" s="42" t="s">
        <v>435</v>
      </c>
      <c r="Q42" s="57">
        <v>0</v>
      </c>
      <c r="R42" s="33" t="s">
        <v>487</v>
      </c>
      <c r="S42" s="34" t="s">
        <v>488</v>
      </c>
      <c r="T42" s="38">
        <v>8</v>
      </c>
      <c r="U42" s="34" t="s">
        <v>489</v>
      </c>
      <c r="V42" s="31">
        <v>342</v>
      </c>
      <c r="W42" s="8"/>
      <c r="X42" s="8"/>
      <c r="Y42" s="8"/>
      <c r="Z42" s="35" t="s">
        <v>490</v>
      </c>
      <c r="AA42" s="7">
        <v>18034</v>
      </c>
      <c r="AB42" s="36" t="s">
        <v>491</v>
      </c>
      <c r="AC42" s="18">
        <v>33905</v>
      </c>
      <c r="AD42" s="36" t="s">
        <v>492</v>
      </c>
      <c r="AE42" s="18">
        <v>36546</v>
      </c>
      <c r="AF42" s="36" t="s">
        <v>493</v>
      </c>
      <c r="AG42" s="18">
        <v>42640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2.75">
      <c r="A43" s="11">
        <v>41</v>
      </c>
      <c r="B43" s="42" t="s">
        <v>52</v>
      </c>
      <c r="C43" s="42" t="s">
        <v>44</v>
      </c>
      <c r="D43" s="43">
        <v>43514</v>
      </c>
      <c r="E43" s="174">
        <v>1209</v>
      </c>
      <c r="F43" s="49" t="s">
        <v>494</v>
      </c>
      <c r="G43" s="30"/>
      <c r="H43" s="54">
        <v>0</v>
      </c>
      <c r="I43" s="4"/>
      <c r="J43" s="4">
        <v>174.84</v>
      </c>
      <c r="K43" s="4"/>
      <c r="L43" s="4">
        <v>47002350</v>
      </c>
      <c r="M43" s="54">
        <v>470023</v>
      </c>
      <c r="N43" s="146" t="s">
        <v>495</v>
      </c>
      <c r="O43" s="14">
        <v>1</v>
      </c>
      <c r="P43" s="42" t="s">
        <v>496</v>
      </c>
      <c r="Q43" s="57">
        <v>0</v>
      </c>
      <c r="R43" s="33" t="s">
        <v>497</v>
      </c>
      <c r="S43" s="34" t="s">
        <v>498</v>
      </c>
      <c r="T43" s="38">
        <v>10</v>
      </c>
      <c r="U43" s="34" t="s">
        <v>499</v>
      </c>
      <c r="V43" s="31">
        <v>1822</v>
      </c>
      <c r="W43" s="8"/>
      <c r="X43" s="8"/>
      <c r="Y43" s="8"/>
      <c r="Z43" s="35" t="s">
        <v>500</v>
      </c>
      <c r="AA43" s="7">
        <v>41795</v>
      </c>
      <c r="AB43" s="36" t="s">
        <v>501</v>
      </c>
      <c r="AC43" s="18">
        <v>42276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2.75">
      <c r="A44" s="11">
        <v>42</v>
      </c>
      <c r="B44" s="42" t="s">
        <v>23</v>
      </c>
      <c r="C44" s="42" t="s">
        <v>502</v>
      </c>
      <c r="D44" s="43">
        <v>43515</v>
      </c>
      <c r="E44" s="174">
        <v>5411</v>
      </c>
      <c r="F44" s="49" t="s">
        <v>503</v>
      </c>
      <c r="G44" s="30"/>
      <c r="H44" s="54">
        <v>272</v>
      </c>
      <c r="I44" s="4"/>
      <c r="J44" s="4">
        <v>490.57</v>
      </c>
      <c r="K44" s="4"/>
      <c r="L44" s="4">
        <v>41388730</v>
      </c>
      <c r="M44" s="54">
        <v>620830</v>
      </c>
      <c r="N44" s="146" t="s">
        <v>102</v>
      </c>
      <c r="O44" s="14">
        <v>1</v>
      </c>
      <c r="P44" s="42" t="s">
        <v>436</v>
      </c>
      <c r="Q44" s="57">
        <v>0</v>
      </c>
      <c r="R44" s="33" t="s">
        <v>504</v>
      </c>
      <c r="S44" s="34" t="s">
        <v>505</v>
      </c>
      <c r="T44" s="38">
        <v>12</v>
      </c>
      <c r="U44" s="34" t="s">
        <v>506</v>
      </c>
      <c r="V44" s="31">
        <v>314</v>
      </c>
      <c r="W44" s="8"/>
      <c r="X44" s="8"/>
      <c r="Y44" s="8"/>
      <c r="Z44" s="35"/>
      <c r="AA44" s="7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2.75">
      <c r="A45" s="11">
        <v>43</v>
      </c>
      <c r="B45" s="42" t="s">
        <v>52</v>
      </c>
      <c r="C45" s="42" t="s">
        <v>53</v>
      </c>
      <c r="D45" s="43">
        <v>43515</v>
      </c>
      <c r="E45" s="174">
        <v>3939</v>
      </c>
      <c r="F45" s="49" t="s">
        <v>507</v>
      </c>
      <c r="G45" s="30"/>
      <c r="H45" s="54">
        <v>7.95</v>
      </c>
      <c r="I45" s="4"/>
      <c r="J45" s="4">
        <v>181.35</v>
      </c>
      <c r="K45" s="4"/>
      <c r="L45" s="4">
        <v>6310580</v>
      </c>
      <c r="M45" s="54">
        <v>163182</v>
      </c>
      <c r="N45" s="146" t="s">
        <v>508</v>
      </c>
      <c r="O45" s="14">
        <v>1</v>
      </c>
      <c r="P45" s="42" t="s">
        <v>435</v>
      </c>
      <c r="Q45" s="57">
        <v>0</v>
      </c>
      <c r="R45" s="33" t="s">
        <v>509</v>
      </c>
      <c r="S45" s="34" t="s">
        <v>510</v>
      </c>
      <c r="T45" s="38">
        <v>18</v>
      </c>
      <c r="U45" s="34" t="s">
        <v>511</v>
      </c>
      <c r="V45" s="31">
        <v>114</v>
      </c>
      <c r="W45" s="8"/>
      <c r="X45" s="8"/>
      <c r="Y45" s="8"/>
      <c r="Z45" s="35" t="s">
        <v>512</v>
      </c>
      <c r="AA45" s="44" t="s">
        <v>223</v>
      </c>
      <c r="AB45" s="36">
        <v>1962</v>
      </c>
      <c r="AC45" s="18"/>
      <c r="AD45" s="36"/>
      <c r="AE45" s="18"/>
      <c r="AF45" s="36"/>
      <c r="AG45" s="18"/>
      <c r="AH45" s="36"/>
      <c r="AI45" s="1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2.75">
      <c r="A46" s="11">
        <v>44</v>
      </c>
      <c r="B46" s="42" t="s">
        <v>52</v>
      </c>
      <c r="C46" s="42" t="s">
        <v>53</v>
      </c>
      <c r="D46" s="43">
        <v>43517</v>
      </c>
      <c r="E46" s="174">
        <v>3939</v>
      </c>
      <c r="F46" s="49" t="s">
        <v>513</v>
      </c>
      <c r="G46" s="30"/>
      <c r="H46" s="54">
        <v>0</v>
      </c>
      <c r="I46" s="4"/>
      <c r="J46" s="4">
        <v>216.77</v>
      </c>
      <c r="K46" s="4"/>
      <c r="L46" s="4">
        <v>9952511</v>
      </c>
      <c r="M46" s="54">
        <v>193563</v>
      </c>
      <c r="N46" s="146" t="s">
        <v>514</v>
      </c>
      <c r="O46" s="14">
        <v>1</v>
      </c>
      <c r="P46" s="42" t="s">
        <v>435</v>
      </c>
      <c r="Q46" s="57">
        <v>0</v>
      </c>
      <c r="R46" s="33" t="s">
        <v>515</v>
      </c>
      <c r="S46" s="34" t="s">
        <v>516</v>
      </c>
      <c r="T46" s="38">
        <v>18</v>
      </c>
      <c r="U46" s="34" t="s">
        <v>511</v>
      </c>
      <c r="V46" s="31">
        <v>196</v>
      </c>
      <c r="W46" s="8"/>
      <c r="X46" s="8"/>
      <c r="Y46" s="8"/>
      <c r="Z46" s="35" t="s">
        <v>517</v>
      </c>
      <c r="AA46" s="7">
        <v>42555</v>
      </c>
      <c r="AB46" s="36" t="s">
        <v>518</v>
      </c>
      <c r="AC46" s="18">
        <v>42800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2.75">
      <c r="A47" s="11">
        <v>45</v>
      </c>
      <c r="B47" s="42" t="s">
        <v>50</v>
      </c>
      <c r="C47" s="42" t="s">
        <v>43</v>
      </c>
      <c r="D47" s="43">
        <v>43517</v>
      </c>
      <c r="E47" s="174">
        <v>5469</v>
      </c>
      <c r="F47" s="49" t="s">
        <v>519</v>
      </c>
      <c r="G47" s="30" t="s">
        <v>104</v>
      </c>
      <c r="H47" s="54">
        <v>11492.47</v>
      </c>
      <c r="I47" s="4"/>
      <c r="J47" s="4">
        <v>3501.8</v>
      </c>
      <c r="K47" s="4"/>
      <c r="L47" s="4">
        <v>2872177096</v>
      </c>
      <c r="M47" s="54">
        <f>21255245+4307995</f>
        <v>25563240</v>
      </c>
      <c r="N47" s="146" t="s">
        <v>102</v>
      </c>
      <c r="O47" s="14">
        <v>5</v>
      </c>
      <c r="P47" s="42" t="s">
        <v>520</v>
      </c>
      <c r="Q47" s="57">
        <v>0</v>
      </c>
      <c r="R47" s="33" t="s">
        <v>521</v>
      </c>
      <c r="S47" s="34" t="s">
        <v>522</v>
      </c>
      <c r="T47" s="38">
        <v>22</v>
      </c>
      <c r="U47" s="34" t="s">
        <v>523</v>
      </c>
      <c r="V47" s="31" t="s">
        <v>524</v>
      </c>
      <c r="W47" s="8"/>
      <c r="X47" s="8"/>
      <c r="Y47" s="8"/>
      <c r="Z47" s="35"/>
      <c r="AA47" s="7"/>
      <c r="AB47" s="36"/>
      <c r="AC47" s="18"/>
      <c r="AD47" s="36"/>
      <c r="AE47" s="18"/>
      <c r="AF47" s="36"/>
      <c r="AG47" s="18"/>
      <c r="AH47" s="36"/>
      <c r="AI47" s="1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2.75">
      <c r="A48" s="11">
        <v>46</v>
      </c>
      <c r="B48" s="42" t="s">
        <v>52</v>
      </c>
      <c r="C48" s="42" t="s">
        <v>53</v>
      </c>
      <c r="D48" s="43">
        <v>43517</v>
      </c>
      <c r="E48" s="174">
        <v>5120</v>
      </c>
      <c r="F48" s="49" t="s">
        <v>525</v>
      </c>
      <c r="G48" s="30"/>
      <c r="H48" s="54">
        <v>2.62</v>
      </c>
      <c r="I48" s="4"/>
      <c r="J48" s="4">
        <v>362.62</v>
      </c>
      <c r="K48" s="4"/>
      <c r="L48" s="4">
        <v>22107379</v>
      </c>
      <c r="M48" s="54">
        <v>318216</v>
      </c>
      <c r="N48" s="146" t="s">
        <v>526</v>
      </c>
      <c r="O48" s="14">
        <v>1</v>
      </c>
      <c r="P48" s="42" t="s">
        <v>435</v>
      </c>
      <c r="Q48" s="57">
        <v>0</v>
      </c>
      <c r="R48" s="33" t="s">
        <v>527</v>
      </c>
      <c r="S48" s="34" t="s">
        <v>882</v>
      </c>
      <c r="T48" s="38">
        <v>14</v>
      </c>
      <c r="U48" s="34" t="s">
        <v>149</v>
      </c>
      <c r="V48" s="31">
        <v>2088</v>
      </c>
      <c r="W48" s="8"/>
      <c r="X48" s="8"/>
      <c r="Y48" s="8"/>
      <c r="Z48" s="35" t="s">
        <v>528</v>
      </c>
      <c r="AA48" s="7">
        <v>41123</v>
      </c>
      <c r="AB48" s="36" t="s">
        <v>529</v>
      </c>
      <c r="AC48" s="18">
        <v>37916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2.75">
      <c r="A49" s="11">
        <v>47</v>
      </c>
      <c r="B49" s="42" t="s">
        <v>52</v>
      </c>
      <c r="C49" s="42" t="s">
        <v>53</v>
      </c>
      <c r="D49" s="43">
        <v>43517</v>
      </c>
      <c r="E49" s="174">
        <v>1856</v>
      </c>
      <c r="F49" s="49" t="s">
        <v>253</v>
      </c>
      <c r="G49" s="30" t="s">
        <v>448</v>
      </c>
      <c r="H49" s="54">
        <v>76.06</v>
      </c>
      <c r="I49" s="4"/>
      <c r="J49" s="4">
        <v>257.25</v>
      </c>
      <c r="K49" s="4"/>
      <c r="L49" s="4">
        <v>11874896</v>
      </c>
      <c r="M49" s="54">
        <v>178123</v>
      </c>
      <c r="N49" s="146" t="s">
        <v>102</v>
      </c>
      <c r="O49" s="14">
        <v>2</v>
      </c>
      <c r="P49" s="42" t="s">
        <v>436</v>
      </c>
      <c r="Q49" s="57">
        <v>0</v>
      </c>
      <c r="R49" s="33" t="s">
        <v>530</v>
      </c>
      <c r="S49" s="34" t="s">
        <v>531</v>
      </c>
      <c r="T49" s="38">
        <v>4</v>
      </c>
      <c r="U49" s="34" t="s">
        <v>532</v>
      </c>
      <c r="V49" s="31">
        <v>1340</v>
      </c>
      <c r="W49" s="8"/>
      <c r="X49" s="8"/>
      <c r="Y49" s="8"/>
      <c r="Z49" s="35" t="s">
        <v>533</v>
      </c>
      <c r="AA49" s="7">
        <v>19430</v>
      </c>
      <c r="AB49" s="36" t="s">
        <v>223</v>
      </c>
      <c r="AC49" s="18">
        <v>19739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2.75">
      <c r="A50" s="11">
        <v>48</v>
      </c>
      <c r="B50" s="42" t="s">
        <v>23</v>
      </c>
      <c r="C50" s="42" t="s">
        <v>534</v>
      </c>
      <c r="D50" s="43">
        <v>43517</v>
      </c>
      <c r="E50" s="174">
        <v>5652</v>
      </c>
      <c r="F50" s="49" t="s">
        <v>182</v>
      </c>
      <c r="G50" s="30"/>
      <c r="H50" s="54">
        <v>54.46</v>
      </c>
      <c r="I50" s="4"/>
      <c r="J50" s="4">
        <v>204</v>
      </c>
      <c r="K50" s="4"/>
      <c r="L50" s="4">
        <v>3032661</v>
      </c>
      <c r="M50" s="54">
        <v>143903</v>
      </c>
      <c r="N50" s="146" t="s">
        <v>102</v>
      </c>
      <c r="O50" s="14">
        <v>1</v>
      </c>
      <c r="P50" s="42" t="s">
        <v>436</v>
      </c>
      <c r="Q50" s="57">
        <v>0</v>
      </c>
      <c r="R50" s="33" t="s">
        <v>535</v>
      </c>
      <c r="S50" s="34" t="s">
        <v>536</v>
      </c>
      <c r="T50" s="38">
        <v>20</v>
      </c>
      <c r="U50" s="34" t="s">
        <v>537</v>
      </c>
      <c r="V50" s="31">
        <v>633</v>
      </c>
      <c r="W50" s="8"/>
      <c r="X50" s="8"/>
      <c r="Y50" s="8"/>
      <c r="Z50" s="35"/>
      <c r="AA50" s="7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2.75">
      <c r="A51" s="11">
        <v>49</v>
      </c>
      <c r="B51" s="42" t="s">
        <v>50</v>
      </c>
      <c r="C51" s="42" t="s">
        <v>54</v>
      </c>
      <c r="D51" s="43">
        <v>43517</v>
      </c>
      <c r="E51" s="174">
        <v>5141</v>
      </c>
      <c r="F51" s="49" t="s">
        <v>538</v>
      </c>
      <c r="G51" s="30"/>
      <c r="H51" s="54">
        <v>198.44</v>
      </c>
      <c r="I51" s="4"/>
      <c r="J51" s="4">
        <v>13958.52</v>
      </c>
      <c r="K51" s="4"/>
      <c r="L51" s="4">
        <v>25324516</v>
      </c>
      <c r="M51" s="54">
        <v>379868</v>
      </c>
      <c r="N51" s="146" t="s">
        <v>539</v>
      </c>
      <c r="O51" s="14">
        <v>0</v>
      </c>
      <c r="P51" s="42" t="s">
        <v>435</v>
      </c>
      <c r="Q51" s="57">
        <v>0</v>
      </c>
      <c r="R51" s="33" t="s">
        <v>540</v>
      </c>
      <c r="S51" s="34" t="s">
        <v>541</v>
      </c>
      <c r="T51" s="38">
        <v>19</v>
      </c>
      <c r="U51" s="34" t="s">
        <v>542</v>
      </c>
      <c r="V51" s="31">
        <v>351</v>
      </c>
      <c r="W51" s="8"/>
      <c r="X51" s="8"/>
      <c r="Y51" s="8"/>
      <c r="Z51" s="35" t="s">
        <v>543</v>
      </c>
      <c r="AA51" s="7">
        <v>42355</v>
      </c>
      <c r="AB51" s="36"/>
      <c r="AC51" s="18"/>
      <c r="AD51" s="36"/>
      <c r="AE51" s="1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2.75">
      <c r="A52" s="11">
        <v>50</v>
      </c>
      <c r="B52" s="42" t="s">
        <v>52</v>
      </c>
      <c r="C52" s="42" t="s">
        <v>44</v>
      </c>
      <c r="D52" s="43">
        <v>43518</v>
      </c>
      <c r="E52" s="174">
        <v>2269</v>
      </c>
      <c r="F52" s="49" t="s">
        <v>544</v>
      </c>
      <c r="G52" s="30"/>
      <c r="H52" s="54">
        <v>0</v>
      </c>
      <c r="I52" s="4"/>
      <c r="J52" s="54" t="s">
        <v>545</v>
      </c>
      <c r="K52" s="4"/>
      <c r="L52" s="4">
        <v>6879726</v>
      </c>
      <c r="M52" s="54">
        <v>68797</v>
      </c>
      <c r="N52" s="146" t="s">
        <v>102</v>
      </c>
      <c r="O52" s="14">
        <v>0</v>
      </c>
      <c r="P52" s="42" t="s">
        <v>546</v>
      </c>
      <c r="Q52" s="57">
        <v>0</v>
      </c>
      <c r="R52" s="33" t="s">
        <v>547</v>
      </c>
      <c r="S52" s="34" t="s">
        <v>548</v>
      </c>
      <c r="T52" s="38">
        <v>1</v>
      </c>
      <c r="U52" s="34" t="s">
        <v>439</v>
      </c>
      <c r="V52" s="31">
        <v>1400</v>
      </c>
      <c r="W52" s="8"/>
      <c r="X52" s="8"/>
      <c r="Y52" s="8"/>
      <c r="Z52" s="35" t="s">
        <v>549</v>
      </c>
      <c r="AA52" s="7">
        <v>42416</v>
      </c>
      <c r="AB52" s="36" t="s">
        <v>550</v>
      </c>
      <c r="AC52" s="18">
        <v>43181</v>
      </c>
      <c r="AD52" s="36" t="s">
        <v>551</v>
      </c>
      <c r="AE52" s="18">
        <v>43322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2.75">
      <c r="A53" s="11">
        <v>51</v>
      </c>
      <c r="B53" s="42" t="s">
        <v>103</v>
      </c>
      <c r="C53" s="42" t="s">
        <v>43</v>
      </c>
      <c r="D53" s="43">
        <v>43518</v>
      </c>
      <c r="E53" s="174">
        <v>2704</v>
      </c>
      <c r="F53" s="49" t="s">
        <v>552</v>
      </c>
      <c r="G53" s="30"/>
      <c r="H53" s="54">
        <v>4731.2</v>
      </c>
      <c r="I53" s="4"/>
      <c r="J53" s="4">
        <v>1740.2</v>
      </c>
      <c r="K53" s="4"/>
      <c r="L53" s="4">
        <v>166404070</v>
      </c>
      <c r="M53" s="54">
        <v>873621</v>
      </c>
      <c r="N53" s="146" t="s">
        <v>102</v>
      </c>
      <c r="O53" s="14">
        <v>5</v>
      </c>
      <c r="P53" s="42" t="s">
        <v>553</v>
      </c>
      <c r="Q53" s="57">
        <v>0</v>
      </c>
      <c r="R53" s="33" t="s">
        <v>554</v>
      </c>
      <c r="S53" s="34" t="s">
        <v>555</v>
      </c>
      <c r="T53" s="38">
        <v>1</v>
      </c>
      <c r="U53" s="34" t="s">
        <v>556</v>
      </c>
      <c r="V53" s="31" t="s">
        <v>557</v>
      </c>
      <c r="W53" s="8"/>
      <c r="X53" s="8"/>
      <c r="Y53" s="8"/>
      <c r="Z53" s="35" t="s">
        <v>517</v>
      </c>
      <c r="AA53" s="7">
        <v>42886</v>
      </c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2.75">
      <c r="A54" s="11">
        <v>52</v>
      </c>
      <c r="B54" s="42" t="s">
        <v>23</v>
      </c>
      <c r="C54" s="42" t="s">
        <v>534</v>
      </c>
      <c r="D54" s="43">
        <v>43521</v>
      </c>
      <c r="E54" s="174">
        <v>6532</v>
      </c>
      <c r="F54" s="49" t="s">
        <v>558</v>
      </c>
      <c r="G54" s="30"/>
      <c r="H54" s="54">
        <v>70.69</v>
      </c>
      <c r="I54" s="4"/>
      <c r="J54" s="4">
        <v>170.37</v>
      </c>
      <c r="K54" s="4"/>
      <c r="L54" s="4">
        <v>12452609</v>
      </c>
      <c r="M54" s="54">
        <v>186789</v>
      </c>
      <c r="N54" s="146" t="s">
        <v>102</v>
      </c>
      <c r="O54" s="14">
        <v>1</v>
      </c>
      <c r="P54" s="42" t="s">
        <v>436</v>
      </c>
      <c r="Q54" s="57">
        <v>0</v>
      </c>
      <c r="R54" s="33" t="s">
        <v>559</v>
      </c>
      <c r="S54" s="34" t="s">
        <v>560</v>
      </c>
      <c r="T54" s="38">
        <v>31</v>
      </c>
      <c r="U54" s="34" t="s">
        <v>561</v>
      </c>
      <c r="V54" s="31">
        <v>2711</v>
      </c>
      <c r="W54" s="8"/>
      <c r="X54" s="8"/>
      <c r="Y54" s="8"/>
      <c r="Z54" s="35"/>
      <c r="AA54" s="7"/>
      <c r="AB54" s="36"/>
      <c r="AC54" s="18"/>
      <c r="AD54" s="36"/>
      <c r="AE54" s="1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2.75">
      <c r="A55" s="11">
        <v>53</v>
      </c>
      <c r="B55" s="42" t="s">
        <v>23</v>
      </c>
      <c r="C55" s="42" t="s">
        <v>534</v>
      </c>
      <c r="D55" s="43">
        <v>43521</v>
      </c>
      <c r="E55" s="174">
        <v>1562</v>
      </c>
      <c r="F55" s="49" t="s">
        <v>503</v>
      </c>
      <c r="G55" s="30"/>
      <c r="H55" s="54">
        <v>124.14</v>
      </c>
      <c r="I55" s="4"/>
      <c r="J55" s="4">
        <v>174.72</v>
      </c>
      <c r="K55" s="4"/>
      <c r="L55" s="4">
        <v>22339738</v>
      </c>
      <c r="M55" s="54">
        <v>335096</v>
      </c>
      <c r="N55" s="146" t="s">
        <v>102</v>
      </c>
      <c r="O55" s="14">
        <v>1</v>
      </c>
      <c r="P55" s="42" t="s">
        <v>436</v>
      </c>
      <c r="Q55" s="57">
        <v>0</v>
      </c>
      <c r="R55" s="33" t="s">
        <v>562</v>
      </c>
      <c r="S55" s="34" t="s">
        <v>563</v>
      </c>
      <c r="T55" s="38">
        <v>3</v>
      </c>
      <c r="U55" s="34" t="s">
        <v>564</v>
      </c>
      <c r="V55" s="31">
        <v>4847</v>
      </c>
      <c r="W55" s="8"/>
      <c r="X55" s="8"/>
      <c r="Y55" s="8"/>
      <c r="Z55" s="35"/>
      <c r="AA55" s="7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2.75">
      <c r="A56" s="11">
        <v>54</v>
      </c>
      <c r="B56" s="42" t="s">
        <v>23</v>
      </c>
      <c r="C56" s="42" t="s">
        <v>534</v>
      </c>
      <c r="D56" s="43">
        <v>43525</v>
      </c>
      <c r="E56" s="174">
        <v>6529</v>
      </c>
      <c r="F56" s="49" t="s">
        <v>803</v>
      </c>
      <c r="G56" s="30"/>
      <c r="H56" s="54">
        <v>134.5</v>
      </c>
      <c r="I56" s="4"/>
      <c r="J56" s="4">
        <v>117.5</v>
      </c>
      <c r="K56" s="4"/>
      <c r="L56" s="4">
        <v>23012278</v>
      </c>
      <c r="M56" s="54">
        <v>345184</v>
      </c>
      <c r="N56" s="146" t="s">
        <v>102</v>
      </c>
      <c r="O56" s="14">
        <v>2</v>
      </c>
      <c r="P56" s="42" t="s">
        <v>436</v>
      </c>
      <c r="Q56" s="57">
        <v>0</v>
      </c>
      <c r="R56" s="33" t="s">
        <v>734</v>
      </c>
      <c r="S56" s="34" t="s">
        <v>735</v>
      </c>
      <c r="T56" s="38">
        <v>31</v>
      </c>
      <c r="U56" s="34" t="s">
        <v>736</v>
      </c>
      <c r="V56" s="31" t="s">
        <v>737</v>
      </c>
      <c r="W56" s="8"/>
      <c r="X56" s="8"/>
      <c r="Y56" s="8"/>
      <c r="Z56" s="35"/>
      <c r="AA56" s="7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2.75">
      <c r="A57" s="11">
        <v>55</v>
      </c>
      <c r="B57" s="42" t="s">
        <v>52</v>
      </c>
      <c r="C57" s="42" t="s">
        <v>53</v>
      </c>
      <c r="D57" s="43">
        <v>43525</v>
      </c>
      <c r="E57" s="174">
        <v>766</v>
      </c>
      <c r="F57" s="49" t="s">
        <v>503</v>
      </c>
      <c r="G57" s="30"/>
      <c r="H57" s="54">
        <v>21.48</v>
      </c>
      <c r="I57" s="4"/>
      <c r="J57" s="4">
        <v>488</v>
      </c>
      <c r="K57" s="4"/>
      <c r="L57" s="4">
        <v>6314311</v>
      </c>
      <c r="M57" s="54">
        <v>82215</v>
      </c>
      <c r="N57" s="146" t="s">
        <v>738</v>
      </c>
      <c r="O57" s="14">
        <v>2</v>
      </c>
      <c r="P57" s="42" t="s">
        <v>436</v>
      </c>
      <c r="Q57" s="57">
        <v>0</v>
      </c>
      <c r="R57" s="33" t="s">
        <v>739</v>
      </c>
      <c r="S57" s="34" t="s">
        <v>740</v>
      </c>
      <c r="T57" s="38">
        <v>5</v>
      </c>
      <c r="U57" s="34" t="s">
        <v>198</v>
      </c>
      <c r="V57" s="31">
        <v>5441</v>
      </c>
      <c r="W57" s="8"/>
      <c r="X57" s="8"/>
      <c r="Y57" s="8"/>
      <c r="Z57" s="35" t="s">
        <v>741</v>
      </c>
      <c r="AA57" s="7">
        <v>17188</v>
      </c>
      <c r="AB57" s="36" t="s">
        <v>223</v>
      </c>
      <c r="AC57" s="18">
        <v>18554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2.75">
      <c r="A58" s="11">
        <v>56</v>
      </c>
      <c r="B58" s="42" t="s">
        <v>52</v>
      </c>
      <c r="C58" s="42" t="s">
        <v>44</v>
      </c>
      <c r="D58" s="43">
        <v>43525</v>
      </c>
      <c r="E58" s="174">
        <v>3929</v>
      </c>
      <c r="F58" s="49" t="s">
        <v>742</v>
      </c>
      <c r="G58" s="30"/>
      <c r="H58" s="54">
        <v>0</v>
      </c>
      <c r="I58" s="4"/>
      <c r="J58" s="4"/>
      <c r="K58" s="4"/>
      <c r="L58" s="4">
        <v>4551186</v>
      </c>
      <c r="M58" s="54">
        <v>45512</v>
      </c>
      <c r="N58" s="146" t="s">
        <v>743</v>
      </c>
      <c r="O58" s="14">
        <v>3</v>
      </c>
      <c r="P58" s="42" t="s">
        <v>435</v>
      </c>
      <c r="Q58" s="57">
        <v>0</v>
      </c>
      <c r="R58" s="33" t="s">
        <v>744</v>
      </c>
      <c r="S58" s="34" t="s">
        <v>745</v>
      </c>
      <c r="T58" s="38">
        <v>16</v>
      </c>
      <c r="U58" s="34" t="s">
        <v>445</v>
      </c>
      <c r="V58" s="31" t="s">
        <v>746</v>
      </c>
      <c r="W58" s="8"/>
      <c r="X58" s="8"/>
      <c r="Y58" s="8"/>
      <c r="Z58" s="35" t="s">
        <v>747</v>
      </c>
      <c r="AA58" s="7">
        <v>16862</v>
      </c>
      <c r="AB58" s="36" t="s">
        <v>748</v>
      </c>
      <c r="AC58" s="18">
        <v>19828</v>
      </c>
      <c r="AD58" s="36" t="s">
        <v>749</v>
      </c>
      <c r="AE58" s="18">
        <v>19914</v>
      </c>
      <c r="AF58" s="36" t="s">
        <v>750</v>
      </c>
      <c r="AG58" s="18">
        <v>21041</v>
      </c>
      <c r="AH58" s="36" t="s">
        <v>223</v>
      </c>
      <c r="AI58" s="18">
        <v>28788</v>
      </c>
      <c r="AJ58" s="36" t="s">
        <v>751</v>
      </c>
      <c r="AK58" s="18">
        <v>37886</v>
      </c>
      <c r="AL58" s="36" t="s">
        <v>752</v>
      </c>
      <c r="AM58" s="18">
        <v>38293</v>
      </c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2.75">
      <c r="A59" s="11">
        <v>57</v>
      </c>
      <c r="B59" s="42" t="s">
        <v>103</v>
      </c>
      <c r="C59" s="42" t="s">
        <v>43</v>
      </c>
      <c r="D59" s="43">
        <v>43525</v>
      </c>
      <c r="E59" s="174">
        <v>164</v>
      </c>
      <c r="F59" s="49" t="s">
        <v>753</v>
      </c>
      <c r="G59" s="30" t="s">
        <v>104</v>
      </c>
      <c r="H59" s="54">
        <v>12719.5</v>
      </c>
      <c r="I59" s="4"/>
      <c r="J59" s="4">
        <v>3972.78</v>
      </c>
      <c r="K59" s="4"/>
      <c r="L59" s="4">
        <v>432216612</v>
      </c>
      <c r="M59" s="54">
        <v>3807412</v>
      </c>
      <c r="N59" s="146" t="s">
        <v>102</v>
      </c>
      <c r="O59" s="14">
        <v>5</v>
      </c>
      <c r="P59" s="42" t="s">
        <v>754</v>
      </c>
      <c r="Q59" s="57">
        <v>0</v>
      </c>
      <c r="R59" s="33" t="s">
        <v>755</v>
      </c>
      <c r="S59" s="34" t="s">
        <v>756</v>
      </c>
      <c r="T59" s="38">
        <v>5</v>
      </c>
      <c r="U59" s="34" t="s">
        <v>757</v>
      </c>
      <c r="V59" s="31" t="s">
        <v>758</v>
      </c>
      <c r="W59" s="8"/>
      <c r="X59" s="8"/>
      <c r="Y59" s="8"/>
      <c r="Z59" s="35" t="s">
        <v>759</v>
      </c>
      <c r="AA59" s="7">
        <v>42950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2.75">
      <c r="A60" s="11">
        <v>58</v>
      </c>
      <c r="B60" s="42" t="s">
        <v>50</v>
      </c>
      <c r="C60" s="42" t="s">
        <v>43</v>
      </c>
      <c r="D60" s="43">
        <v>43525</v>
      </c>
      <c r="E60" s="174">
        <v>2829</v>
      </c>
      <c r="F60" s="49" t="s">
        <v>760</v>
      </c>
      <c r="G60" s="30" t="s">
        <v>104</v>
      </c>
      <c r="H60" s="54">
        <v>13533.7</v>
      </c>
      <c r="I60" s="4"/>
      <c r="J60" s="4">
        <v>1548.88</v>
      </c>
      <c r="K60" s="4"/>
      <c r="L60" s="4">
        <v>2746474943</v>
      </c>
      <c r="M60" s="54">
        <f>40890261-12267078</f>
        <v>28623183</v>
      </c>
      <c r="N60" s="146" t="s">
        <v>475</v>
      </c>
      <c r="O60" s="14">
        <v>16</v>
      </c>
      <c r="P60" s="42" t="s">
        <v>761</v>
      </c>
      <c r="Q60" s="57">
        <v>0</v>
      </c>
      <c r="R60" s="33" t="s">
        <v>762</v>
      </c>
      <c r="S60" s="198" t="s">
        <v>763</v>
      </c>
      <c r="T60" s="38">
        <v>12</v>
      </c>
      <c r="U60" s="34" t="s">
        <v>764</v>
      </c>
      <c r="V60" s="31" t="s">
        <v>765</v>
      </c>
      <c r="W60" s="8"/>
      <c r="X60" s="8"/>
      <c r="Y60" s="8"/>
      <c r="Z60" s="35"/>
      <c r="AA60" s="7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2.75">
      <c r="A61" s="11">
        <v>59</v>
      </c>
      <c r="B61" s="42" t="s">
        <v>52</v>
      </c>
      <c r="C61" s="42" t="s">
        <v>733</v>
      </c>
      <c r="D61" s="43">
        <v>43528</v>
      </c>
      <c r="E61" s="174">
        <v>1029</v>
      </c>
      <c r="F61" s="49" t="s">
        <v>342</v>
      </c>
      <c r="G61" s="30"/>
      <c r="H61" s="54">
        <v>3.85</v>
      </c>
      <c r="I61" s="4"/>
      <c r="J61" s="4"/>
      <c r="K61" s="4"/>
      <c r="L61" s="4">
        <v>1480000</v>
      </c>
      <c r="M61" s="54">
        <v>14800</v>
      </c>
      <c r="N61" s="146" t="s">
        <v>766</v>
      </c>
      <c r="O61" s="14">
        <v>0</v>
      </c>
      <c r="P61" s="42" t="s">
        <v>546</v>
      </c>
      <c r="Q61" s="57">
        <v>0</v>
      </c>
      <c r="R61" s="33" t="s">
        <v>767</v>
      </c>
      <c r="S61" s="34" t="s">
        <v>768</v>
      </c>
      <c r="T61" s="38">
        <v>8</v>
      </c>
      <c r="U61" s="34" t="s">
        <v>636</v>
      </c>
      <c r="V61" s="31" t="s">
        <v>769</v>
      </c>
      <c r="W61" s="8"/>
      <c r="X61" s="8"/>
      <c r="Y61" s="8"/>
      <c r="Z61" s="35" t="s">
        <v>770</v>
      </c>
      <c r="AA61" s="7">
        <v>39316</v>
      </c>
      <c r="AB61" s="36" t="s">
        <v>771</v>
      </c>
      <c r="AC61" s="18">
        <v>39316</v>
      </c>
      <c r="AD61" s="36" t="s">
        <v>772</v>
      </c>
      <c r="AE61" s="36" t="s">
        <v>773</v>
      </c>
      <c r="AF61" s="36" t="s">
        <v>774</v>
      </c>
      <c r="AG61" s="36" t="s">
        <v>775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2.75">
      <c r="A62" s="11">
        <v>60</v>
      </c>
      <c r="B62" s="42" t="s">
        <v>52</v>
      </c>
      <c r="C62" s="42" t="s">
        <v>53</v>
      </c>
      <c r="D62" s="43">
        <v>43530</v>
      </c>
      <c r="E62" s="174">
        <v>6539</v>
      </c>
      <c r="F62" s="49" t="s">
        <v>780</v>
      </c>
      <c r="G62" s="30"/>
      <c r="H62" s="54">
        <v>0</v>
      </c>
      <c r="I62" s="4"/>
      <c r="J62" s="4">
        <v>953.92</v>
      </c>
      <c r="K62" s="4"/>
      <c r="L62" s="4">
        <v>1650000</v>
      </c>
      <c r="M62" s="54">
        <v>16500</v>
      </c>
      <c r="N62" s="146" t="s">
        <v>434</v>
      </c>
      <c r="O62" s="61">
        <v>0</v>
      </c>
      <c r="P62" s="42" t="s">
        <v>435</v>
      </c>
      <c r="Q62" s="57">
        <v>0</v>
      </c>
      <c r="R62" s="33" t="s">
        <v>776</v>
      </c>
      <c r="S62" s="34" t="s">
        <v>479</v>
      </c>
      <c r="T62" s="38">
        <v>27</v>
      </c>
      <c r="U62" s="34" t="s">
        <v>511</v>
      </c>
      <c r="V62" s="31">
        <v>1946</v>
      </c>
      <c r="W62" s="8"/>
      <c r="X62" s="8"/>
      <c r="Y62" s="8"/>
      <c r="Z62" s="35" t="s">
        <v>777</v>
      </c>
      <c r="AA62" s="7">
        <v>41072</v>
      </c>
      <c r="AB62" s="36" t="s">
        <v>778</v>
      </c>
      <c r="AC62" s="18">
        <v>41465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2.75">
      <c r="A63" s="11">
        <v>61</v>
      </c>
      <c r="B63" s="42" t="s">
        <v>23</v>
      </c>
      <c r="C63" s="42" t="s">
        <v>534</v>
      </c>
      <c r="D63" s="43">
        <v>43530</v>
      </c>
      <c r="E63" s="174">
        <v>5768</v>
      </c>
      <c r="F63" s="49" t="s">
        <v>779</v>
      </c>
      <c r="G63" s="30"/>
      <c r="H63" s="54">
        <v>98.64</v>
      </c>
      <c r="I63" s="4"/>
      <c r="J63" s="4">
        <v>200.93</v>
      </c>
      <c r="K63" s="4"/>
      <c r="L63" s="4">
        <v>6163493</v>
      </c>
      <c r="M63" s="54">
        <v>92452</v>
      </c>
      <c r="N63" s="146" t="s">
        <v>102</v>
      </c>
      <c r="O63" s="14">
        <v>2</v>
      </c>
      <c r="P63" s="42" t="s">
        <v>436</v>
      </c>
      <c r="Q63" s="57">
        <v>0</v>
      </c>
      <c r="R63" s="33" t="s">
        <v>781</v>
      </c>
      <c r="S63" s="34" t="s">
        <v>782</v>
      </c>
      <c r="T63" s="38">
        <v>23</v>
      </c>
      <c r="U63" s="34" t="s">
        <v>783</v>
      </c>
      <c r="V63" s="31">
        <v>5191</v>
      </c>
      <c r="W63" s="8"/>
      <c r="X63" s="8"/>
      <c r="Y63" s="8"/>
      <c r="Z63" s="35" t="s">
        <v>432</v>
      </c>
      <c r="AA63" s="7">
        <v>25331</v>
      </c>
      <c r="AB63" s="36" t="s">
        <v>223</v>
      </c>
      <c r="AC63" s="18">
        <v>27509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2.75">
      <c r="A64" s="11">
        <v>62</v>
      </c>
      <c r="B64" s="42" t="s">
        <v>50</v>
      </c>
      <c r="C64" s="42" t="s">
        <v>54</v>
      </c>
      <c r="D64" s="43">
        <v>43530</v>
      </c>
      <c r="E64" s="174">
        <v>761</v>
      </c>
      <c r="F64" s="49" t="s">
        <v>784</v>
      </c>
      <c r="G64" s="30"/>
      <c r="H64" s="54">
        <v>293.53</v>
      </c>
      <c r="I64" s="4"/>
      <c r="J64" s="4">
        <v>490</v>
      </c>
      <c r="K64" s="4"/>
      <c r="L64" s="4">
        <v>22111675</v>
      </c>
      <c r="M64" s="54">
        <v>307500</v>
      </c>
      <c r="N64" s="146" t="s">
        <v>102</v>
      </c>
      <c r="O64" s="14">
        <v>2</v>
      </c>
      <c r="P64" s="42" t="s">
        <v>436</v>
      </c>
      <c r="Q64" s="57">
        <v>0</v>
      </c>
      <c r="R64" s="33" t="s">
        <v>785</v>
      </c>
      <c r="S64" s="34" t="s">
        <v>786</v>
      </c>
      <c r="T64" s="38">
        <v>6</v>
      </c>
      <c r="U64" s="34" t="s">
        <v>787</v>
      </c>
      <c r="V64" s="31">
        <v>475</v>
      </c>
      <c r="W64" s="8"/>
      <c r="X64" s="8"/>
      <c r="Y64" s="8"/>
      <c r="Z64" s="35" t="s">
        <v>788</v>
      </c>
      <c r="AA64" s="7">
        <v>16715</v>
      </c>
      <c r="AB64" s="36" t="s">
        <v>223</v>
      </c>
      <c r="AC64" s="18">
        <v>17266</v>
      </c>
      <c r="AD64" s="36"/>
      <c r="AE64" s="18"/>
      <c r="AF64" s="36"/>
      <c r="AG64" s="18"/>
      <c r="AH64" s="36"/>
      <c r="AI64" s="18"/>
      <c r="AJ64" s="36"/>
      <c r="AK64" s="18"/>
      <c r="AL64" s="36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2.75">
      <c r="A65" s="11">
        <v>63</v>
      </c>
      <c r="B65" s="42" t="s">
        <v>50</v>
      </c>
      <c r="C65" s="42" t="s">
        <v>54</v>
      </c>
      <c r="D65" s="43">
        <v>43531</v>
      </c>
      <c r="E65" s="174">
        <v>5867</v>
      </c>
      <c r="F65" s="49" t="s">
        <v>342</v>
      </c>
      <c r="G65" s="30"/>
      <c r="H65" s="54">
        <v>108.49</v>
      </c>
      <c r="I65" s="4"/>
      <c r="J65" s="4">
        <v>250</v>
      </c>
      <c r="K65" s="4"/>
      <c r="L65" s="4">
        <v>17525081</v>
      </c>
      <c r="M65" s="54">
        <v>203589</v>
      </c>
      <c r="N65" s="146" t="s">
        <v>102</v>
      </c>
      <c r="O65" s="14">
        <v>2</v>
      </c>
      <c r="P65" s="42" t="s">
        <v>436</v>
      </c>
      <c r="Q65" s="57">
        <v>0</v>
      </c>
      <c r="R65" s="33" t="s">
        <v>789</v>
      </c>
      <c r="S65" s="34" t="s">
        <v>790</v>
      </c>
      <c r="T65" s="38">
        <v>23</v>
      </c>
      <c r="U65" s="34" t="s">
        <v>791</v>
      </c>
      <c r="V65" s="31">
        <v>1020</v>
      </c>
      <c r="W65" s="8"/>
      <c r="X65" s="8"/>
      <c r="Y65" s="8"/>
      <c r="Z65" s="35" t="s">
        <v>792</v>
      </c>
      <c r="AA65" s="7">
        <v>25420</v>
      </c>
      <c r="AB65" s="36" t="s">
        <v>223</v>
      </c>
      <c r="AC65" s="18">
        <v>27509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2.75">
      <c r="A66" s="11">
        <v>64</v>
      </c>
      <c r="B66" s="42" t="s">
        <v>103</v>
      </c>
      <c r="C66" s="42" t="s">
        <v>46</v>
      </c>
      <c r="D66" s="43">
        <v>43531</v>
      </c>
      <c r="E66" s="174">
        <v>3963</v>
      </c>
      <c r="F66" s="49" t="s">
        <v>243</v>
      </c>
      <c r="G66" s="30"/>
      <c r="H66" s="54">
        <v>2078.4</v>
      </c>
      <c r="I66" s="4"/>
      <c r="J66" s="4">
        <v>2444.11</v>
      </c>
      <c r="K66" s="4"/>
      <c r="L66" s="4">
        <v>11260283</v>
      </c>
      <c r="M66" s="54">
        <v>112603</v>
      </c>
      <c r="N66" s="146" t="s">
        <v>495</v>
      </c>
      <c r="O66" s="14">
        <v>2</v>
      </c>
      <c r="P66" s="42" t="s">
        <v>435</v>
      </c>
      <c r="Q66" s="57">
        <v>0</v>
      </c>
      <c r="R66" s="33" t="s">
        <v>793</v>
      </c>
      <c r="S66" s="34" t="s">
        <v>794</v>
      </c>
      <c r="T66" s="38">
        <v>22</v>
      </c>
      <c r="U66" s="34" t="s">
        <v>445</v>
      </c>
      <c r="V66" s="31" t="s">
        <v>795</v>
      </c>
      <c r="W66" s="8"/>
      <c r="X66" s="8"/>
      <c r="Y66" s="8"/>
      <c r="Z66" s="35" t="s">
        <v>796</v>
      </c>
      <c r="AA66" s="7">
        <v>42790</v>
      </c>
      <c r="AB66" s="36" t="s">
        <v>797</v>
      </c>
      <c r="AC66" s="18">
        <v>41967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2.75">
      <c r="A67" s="11">
        <v>65</v>
      </c>
      <c r="B67" s="42" t="s">
        <v>52</v>
      </c>
      <c r="C67" s="42" t="s">
        <v>53</v>
      </c>
      <c r="D67" s="43">
        <v>43532</v>
      </c>
      <c r="E67" s="174">
        <v>5268</v>
      </c>
      <c r="F67" s="49" t="s">
        <v>798</v>
      </c>
      <c r="G67" s="30" t="s">
        <v>104</v>
      </c>
      <c r="H67" s="54">
        <v>60.16</v>
      </c>
      <c r="I67" s="4"/>
      <c r="J67" s="4"/>
      <c r="K67" s="4"/>
      <c r="L67" s="4">
        <v>7629371</v>
      </c>
      <c r="M67" s="54">
        <v>114441</v>
      </c>
      <c r="N67" s="146" t="s">
        <v>102</v>
      </c>
      <c r="O67" s="14">
        <v>0</v>
      </c>
      <c r="P67" s="42" t="s">
        <v>436</v>
      </c>
      <c r="Q67" s="57">
        <v>0</v>
      </c>
      <c r="R67" s="33" t="s">
        <v>799</v>
      </c>
      <c r="S67" s="34" t="s">
        <v>800</v>
      </c>
      <c r="T67" s="38">
        <v>22</v>
      </c>
      <c r="U67" s="34" t="s">
        <v>726</v>
      </c>
      <c r="V67" s="31">
        <v>4987</v>
      </c>
      <c r="W67" s="8"/>
      <c r="X67" s="8"/>
      <c r="Y67" s="8"/>
      <c r="Z67" s="35" t="s">
        <v>801</v>
      </c>
      <c r="AA67" s="7">
        <v>28788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2.75">
      <c r="A68" s="11">
        <v>66</v>
      </c>
      <c r="B68" s="42" t="s">
        <v>103</v>
      </c>
      <c r="C68" s="42" t="s">
        <v>802</v>
      </c>
      <c r="D68" s="43">
        <v>43535</v>
      </c>
      <c r="E68" s="174">
        <v>5141</v>
      </c>
      <c r="F68" s="49" t="s">
        <v>803</v>
      </c>
      <c r="G68" s="30"/>
      <c r="H68" s="54">
        <v>263.91</v>
      </c>
      <c r="I68" s="4"/>
      <c r="J68" s="4">
        <v>588</v>
      </c>
      <c r="K68" s="4"/>
      <c r="L68" s="4">
        <v>2568874</v>
      </c>
      <c r="M68" s="54">
        <v>33095</v>
      </c>
      <c r="N68" s="146" t="s">
        <v>716</v>
      </c>
      <c r="O68" s="14">
        <v>2</v>
      </c>
      <c r="P68" s="42" t="s">
        <v>435</v>
      </c>
      <c r="Q68" s="57">
        <v>0</v>
      </c>
      <c r="R68" s="33" t="s">
        <v>804</v>
      </c>
      <c r="S68" s="34" t="s">
        <v>805</v>
      </c>
      <c r="T68" s="38">
        <v>18</v>
      </c>
      <c r="U68" s="34" t="s">
        <v>806</v>
      </c>
      <c r="V68" s="31">
        <v>3488</v>
      </c>
      <c r="W68" s="8"/>
      <c r="X68" s="8"/>
      <c r="Y68" s="8"/>
      <c r="Z68" s="35" t="s">
        <v>807</v>
      </c>
      <c r="AA68" s="7">
        <v>42920</v>
      </c>
      <c r="AB68" s="36"/>
      <c r="AC68" s="18"/>
      <c r="AD68" s="36"/>
      <c r="AE68" s="1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2.75">
      <c r="A69" s="11">
        <v>67</v>
      </c>
      <c r="B69" s="42" t="s">
        <v>23</v>
      </c>
      <c r="C69" s="42" t="s">
        <v>534</v>
      </c>
      <c r="D69" s="43">
        <v>43535</v>
      </c>
      <c r="E69" s="174">
        <v>5670</v>
      </c>
      <c r="F69" s="49" t="s">
        <v>220</v>
      </c>
      <c r="G69" s="30"/>
      <c r="H69" s="54">
        <v>28.5</v>
      </c>
      <c r="I69" s="4"/>
      <c r="J69" s="4">
        <v>150.5</v>
      </c>
      <c r="K69" s="4"/>
      <c r="L69" s="4">
        <v>3032661</v>
      </c>
      <c r="M69" s="54">
        <v>45489</v>
      </c>
      <c r="N69" s="146" t="s">
        <v>102</v>
      </c>
      <c r="O69" s="14">
        <v>0</v>
      </c>
      <c r="P69" s="42" t="s">
        <v>436</v>
      </c>
      <c r="Q69" s="57">
        <v>0</v>
      </c>
      <c r="R69" s="33" t="s">
        <v>808</v>
      </c>
      <c r="S69" s="34" t="s">
        <v>130</v>
      </c>
      <c r="T69" s="38">
        <v>23</v>
      </c>
      <c r="U69" s="34" t="s">
        <v>809</v>
      </c>
      <c r="V69" s="31">
        <v>668</v>
      </c>
      <c r="W69" s="8"/>
      <c r="X69" s="8"/>
      <c r="Y69" s="8"/>
      <c r="Z69" s="35"/>
      <c r="AA69" s="7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2.75">
      <c r="A70" s="11">
        <v>68</v>
      </c>
      <c r="B70" s="42" t="s">
        <v>23</v>
      </c>
      <c r="C70" s="42" t="s">
        <v>534</v>
      </c>
      <c r="D70" s="43">
        <v>43536</v>
      </c>
      <c r="E70" s="174">
        <v>6168</v>
      </c>
      <c r="F70" s="49" t="s">
        <v>810</v>
      </c>
      <c r="G70" s="30"/>
      <c r="H70" s="54">
        <v>66.13</v>
      </c>
      <c r="I70" s="4"/>
      <c r="J70" s="4">
        <v>200</v>
      </c>
      <c r="K70" s="4"/>
      <c r="L70" s="4">
        <v>9169097</v>
      </c>
      <c r="M70" s="54">
        <v>137536</v>
      </c>
      <c r="N70" s="146" t="s">
        <v>102</v>
      </c>
      <c r="O70" s="14">
        <v>0</v>
      </c>
      <c r="P70" s="42" t="s">
        <v>436</v>
      </c>
      <c r="Q70" s="57">
        <v>0</v>
      </c>
      <c r="R70" s="33" t="s">
        <v>811</v>
      </c>
      <c r="S70" s="34" t="s">
        <v>812</v>
      </c>
      <c r="T70" s="38">
        <v>23</v>
      </c>
      <c r="U70" s="34" t="s">
        <v>813</v>
      </c>
      <c r="V70" s="31">
        <v>5158</v>
      </c>
      <c r="W70" s="8"/>
      <c r="X70" s="8"/>
      <c r="Y70" s="8"/>
      <c r="Z70" s="35"/>
      <c r="AA70" s="7"/>
      <c r="AB70" s="36"/>
      <c r="AC70" s="1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2.75">
      <c r="A71" s="11">
        <v>69</v>
      </c>
      <c r="B71" s="42" t="s">
        <v>52</v>
      </c>
      <c r="C71" s="42" t="s">
        <v>53</v>
      </c>
      <c r="D71" s="43">
        <v>43538</v>
      </c>
      <c r="E71" s="174">
        <v>3383</v>
      </c>
      <c r="F71" s="49" t="s">
        <v>243</v>
      </c>
      <c r="G71" s="30"/>
      <c r="H71" s="54">
        <v>62.4</v>
      </c>
      <c r="I71" s="4"/>
      <c r="J71" s="4">
        <v>6705</v>
      </c>
      <c r="K71" s="4"/>
      <c r="L71" s="4">
        <v>11080680</v>
      </c>
      <c r="M71" s="54">
        <f>166210-49863</f>
        <v>116347</v>
      </c>
      <c r="N71" s="146" t="s">
        <v>814</v>
      </c>
      <c r="O71" s="14">
        <v>1</v>
      </c>
      <c r="P71" s="42" t="s">
        <v>435</v>
      </c>
      <c r="Q71" s="57">
        <v>0</v>
      </c>
      <c r="R71" s="33" t="s">
        <v>815</v>
      </c>
      <c r="S71" s="34" t="s">
        <v>816</v>
      </c>
      <c r="T71" s="38">
        <v>36</v>
      </c>
      <c r="U71" s="34" t="s">
        <v>328</v>
      </c>
      <c r="V71" s="31">
        <v>1602</v>
      </c>
      <c r="W71" s="8"/>
      <c r="X71" s="8"/>
      <c r="Y71" s="8"/>
      <c r="Z71" s="35" t="s">
        <v>125</v>
      </c>
      <c r="AA71" s="7">
        <v>2007</v>
      </c>
      <c r="AB71" s="36" t="s">
        <v>817</v>
      </c>
      <c r="AC71" s="18">
        <v>208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2.75">
      <c r="A72" s="11">
        <v>70</v>
      </c>
      <c r="B72" s="42" t="s">
        <v>103</v>
      </c>
      <c r="C72" s="42" t="s">
        <v>43</v>
      </c>
      <c r="D72" s="43">
        <v>43542</v>
      </c>
      <c r="E72" s="174">
        <v>764</v>
      </c>
      <c r="F72" s="49" t="s">
        <v>818</v>
      </c>
      <c r="G72" s="30" t="s">
        <v>104</v>
      </c>
      <c r="H72" s="54">
        <v>5549.04</v>
      </c>
      <c r="I72" s="4"/>
      <c r="J72" s="4">
        <v>1625.57</v>
      </c>
      <c r="K72" s="4"/>
      <c r="L72" s="4">
        <v>119304</v>
      </c>
      <c r="M72" s="54">
        <v>83513</v>
      </c>
      <c r="N72" s="146" t="s">
        <v>102</v>
      </c>
      <c r="O72" s="14">
        <v>5</v>
      </c>
      <c r="P72" s="42" t="s">
        <v>819</v>
      </c>
      <c r="Q72" s="57">
        <v>0</v>
      </c>
      <c r="R72" s="33" t="s">
        <v>820</v>
      </c>
      <c r="S72" s="34" t="s">
        <v>821</v>
      </c>
      <c r="T72" s="38">
        <v>5</v>
      </c>
      <c r="U72" s="34" t="s">
        <v>822</v>
      </c>
      <c r="V72" s="31" t="s">
        <v>823</v>
      </c>
      <c r="W72" s="8"/>
      <c r="X72" s="8"/>
      <c r="Y72" s="8"/>
      <c r="Z72" s="35" t="s">
        <v>824</v>
      </c>
      <c r="AA72" s="7">
        <v>42479</v>
      </c>
      <c r="AB72" s="36" t="s">
        <v>825</v>
      </c>
      <c r="AC72" s="18">
        <v>43144</v>
      </c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2.75">
      <c r="A73" s="11">
        <v>71</v>
      </c>
      <c r="B73" s="42" t="s">
        <v>103</v>
      </c>
      <c r="C73" s="42" t="s">
        <v>441</v>
      </c>
      <c r="D73" s="43">
        <v>43542</v>
      </c>
      <c r="E73" s="174">
        <v>223</v>
      </c>
      <c r="F73" s="49" t="s">
        <v>503</v>
      </c>
      <c r="G73" s="30"/>
      <c r="H73" s="54">
        <v>15.63</v>
      </c>
      <c r="I73" s="4"/>
      <c r="J73" s="4">
        <v>554</v>
      </c>
      <c r="K73" s="4"/>
      <c r="L73" s="4">
        <v>903000</v>
      </c>
      <c r="M73" s="54">
        <v>9030</v>
      </c>
      <c r="N73" s="146" t="s">
        <v>826</v>
      </c>
      <c r="O73" s="14">
        <v>2</v>
      </c>
      <c r="P73" s="42" t="s">
        <v>435</v>
      </c>
      <c r="Q73" s="57">
        <v>0</v>
      </c>
      <c r="R73" s="33" t="s">
        <v>827</v>
      </c>
      <c r="S73" s="34" t="s">
        <v>828</v>
      </c>
      <c r="T73" s="38">
        <v>9</v>
      </c>
      <c r="U73" s="34" t="s">
        <v>829</v>
      </c>
      <c r="V73" s="31">
        <v>2179</v>
      </c>
      <c r="W73" s="8"/>
      <c r="X73" s="8"/>
      <c r="Y73" s="8"/>
      <c r="Z73" s="35" t="s">
        <v>830</v>
      </c>
      <c r="AA73" s="7">
        <v>43123</v>
      </c>
      <c r="AB73" s="36"/>
      <c r="AC73" s="1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2.75">
      <c r="A74" s="11">
        <v>72</v>
      </c>
      <c r="B74" s="42" t="s">
        <v>52</v>
      </c>
      <c r="C74" s="42" t="s">
        <v>44</v>
      </c>
      <c r="D74" s="43">
        <v>43546</v>
      </c>
      <c r="E74" s="174">
        <v>3916</v>
      </c>
      <c r="F74" s="49" t="s">
        <v>342</v>
      </c>
      <c r="G74" s="30"/>
      <c r="H74" s="54">
        <v>0</v>
      </c>
      <c r="I74" s="4"/>
      <c r="J74" s="4">
        <v>454.25</v>
      </c>
      <c r="K74" s="4"/>
      <c r="L74" s="4">
        <v>2177920</v>
      </c>
      <c r="M74" s="54">
        <v>21779</v>
      </c>
      <c r="N74" s="146" t="s">
        <v>831</v>
      </c>
      <c r="O74" s="14">
        <v>2</v>
      </c>
      <c r="P74" s="42" t="s">
        <v>435</v>
      </c>
      <c r="Q74" s="57">
        <v>0</v>
      </c>
      <c r="R74" s="33" t="s">
        <v>832</v>
      </c>
      <c r="S74" s="34" t="s">
        <v>833</v>
      </c>
      <c r="T74" s="38">
        <v>14</v>
      </c>
      <c r="U74" s="34" t="s">
        <v>726</v>
      </c>
      <c r="V74" s="31">
        <v>1650</v>
      </c>
      <c r="W74" s="8"/>
      <c r="X74" s="8"/>
      <c r="Y74" s="8"/>
      <c r="Z74" s="35" t="s">
        <v>834</v>
      </c>
      <c r="AA74" s="7">
        <v>13175</v>
      </c>
      <c r="AB74" s="36" t="s">
        <v>835</v>
      </c>
      <c r="AC74" s="18">
        <v>36304</v>
      </c>
      <c r="AD74" s="36" t="s">
        <v>836</v>
      </c>
      <c r="AE74" s="18">
        <v>38982</v>
      </c>
      <c r="AF74" s="36" t="s">
        <v>837</v>
      </c>
      <c r="AG74" s="18">
        <v>39069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2.75">
      <c r="A75" s="11">
        <v>73</v>
      </c>
      <c r="B75" s="42" t="s">
        <v>50</v>
      </c>
      <c r="C75" s="42" t="s">
        <v>43</v>
      </c>
      <c r="D75" s="43">
        <v>43546</v>
      </c>
      <c r="E75" s="174">
        <v>6719</v>
      </c>
      <c r="F75" s="49" t="s">
        <v>838</v>
      </c>
      <c r="G75" s="30" t="s">
        <v>104</v>
      </c>
      <c r="H75" s="54">
        <v>14167.17</v>
      </c>
      <c r="I75" s="4"/>
      <c r="J75" s="4">
        <v>2380</v>
      </c>
      <c r="K75" s="4"/>
      <c r="L75" s="4">
        <v>3569399958</v>
      </c>
      <c r="M75" s="54">
        <f>51425850-15427755-968106</f>
        <v>35029989</v>
      </c>
      <c r="N75" s="146" t="s">
        <v>102</v>
      </c>
      <c r="O75" s="14">
        <v>13</v>
      </c>
      <c r="P75" s="42" t="s">
        <v>839</v>
      </c>
      <c r="Q75" s="57">
        <v>0</v>
      </c>
      <c r="R75" s="33" t="s">
        <v>840</v>
      </c>
      <c r="S75" s="34" t="s">
        <v>841</v>
      </c>
      <c r="T75" s="38">
        <v>27</v>
      </c>
      <c r="U75" s="34" t="s">
        <v>842</v>
      </c>
      <c r="V75" s="31" t="s">
        <v>843</v>
      </c>
      <c r="W75" s="8"/>
      <c r="X75" s="8"/>
      <c r="Y75" s="8"/>
      <c r="Z75" s="35"/>
      <c r="AA75" s="7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2.75">
      <c r="A76" s="11">
        <v>74</v>
      </c>
      <c r="B76" s="42" t="s">
        <v>103</v>
      </c>
      <c r="C76" s="42" t="s">
        <v>46</v>
      </c>
      <c r="D76" s="43">
        <v>43551</v>
      </c>
      <c r="E76" s="174">
        <v>5432</v>
      </c>
      <c r="F76" s="49" t="s">
        <v>847</v>
      </c>
      <c r="G76" s="30" t="s">
        <v>104</v>
      </c>
      <c r="H76" s="54">
        <v>16914.05</v>
      </c>
      <c r="I76" s="4"/>
      <c r="J76" s="4">
        <v>4192.26</v>
      </c>
      <c r="K76" s="4"/>
      <c r="L76" s="4">
        <v>4224237867</v>
      </c>
      <c r="M76" s="54">
        <v>22177249</v>
      </c>
      <c r="N76" s="146" t="s">
        <v>102</v>
      </c>
      <c r="O76" s="14">
        <v>20</v>
      </c>
      <c r="P76" s="42" t="s">
        <v>844</v>
      </c>
      <c r="Q76" s="57">
        <v>0</v>
      </c>
      <c r="R76" s="33" t="s">
        <v>845</v>
      </c>
      <c r="S76" s="34" t="s">
        <v>197</v>
      </c>
      <c r="T76" s="38">
        <v>16</v>
      </c>
      <c r="U76" s="34" t="s">
        <v>806</v>
      </c>
      <c r="V76" s="31">
        <v>2958</v>
      </c>
      <c r="W76" s="8"/>
      <c r="X76" s="8"/>
      <c r="Y76" s="8"/>
      <c r="Z76" s="35" t="s">
        <v>846</v>
      </c>
      <c r="AA76" s="7">
        <v>43188</v>
      </c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2.75">
      <c r="A77" s="11">
        <v>75</v>
      </c>
      <c r="B77" s="42" t="s">
        <v>52</v>
      </c>
      <c r="C77" s="42" t="s">
        <v>44</v>
      </c>
      <c r="D77" s="43">
        <v>43551</v>
      </c>
      <c r="E77" s="174">
        <v>2767</v>
      </c>
      <c r="F77" s="49" t="s">
        <v>779</v>
      </c>
      <c r="G77" s="30"/>
      <c r="H77" s="54">
        <v>0</v>
      </c>
      <c r="I77" s="4"/>
      <c r="J77" s="4">
        <v>218</v>
      </c>
      <c r="K77" s="4"/>
      <c r="L77" s="4">
        <v>15006000</v>
      </c>
      <c r="M77" s="54">
        <v>150060</v>
      </c>
      <c r="N77" s="146" t="s">
        <v>495</v>
      </c>
      <c r="O77" s="14">
        <v>0</v>
      </c>
      <c r="P77" s="42" t="s">
        <v>435</v>
      </c>
      <c r="Q77" s="57">
        <v>0</v>
      </c>
      <c r="R77" s="33" t="s">
        <v>848</v>
      </c>
      <c r="S77" s="34" t="s">
        <v>849</v>
      </c>
      <c r="T77" s="38">
        <v>12</v>
      </c>
      <c r="U77" s="34" t="s">
        <v>328</v>
      </c>
      <c r="V77" s="31" t="s">
        <v>850</v>
      </c>
      <c r="W77" s="8"/>
      <c r="X77" s="8"/>
      <c r="Y77" s="8"/>
      <c r="Z77" s="35" t="s">
        <v>851</v>
      </c>
      <c r="AA77" s="7">
        <v>40343</v>
      </c>
      <c r="AB77" s="36" t="s">
        <v>852</v>
      </c>
      <c r="AC77" s="18">
        <v>43089</v>
      </c>
      <c r="AD77" s="36" t="s">
        <v>853</v>
      </c>
      <c r="AE77" s="18">
        <v>43111</v>
      </c>
      <c r="AF77" s="36"/>
      <c r="AG77" s="18"/>
      <c r="AH77" s="36"/>
      <c r="AI77" s="18"/>
      <c r="AJ77" s="36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2.75">
      <c r="A78" s="11">
        <v>76</v>
      </c>
      <c r="B78" s="42" t="s">
        <v>52</v>
      </c>
      <c r="C78" s="42" t="s">
        <v>53</v>
      </c>
      <c r="D78" s="43">
        <v>43551</v>
      </c>
      <c r="E78" s="174">
        <v>35</v>
      </c>
      <c r="F78" s="49" t="s">
        <v>503</v>
      </c>
      <c r="G78" s="30"/>
      <c r="H78" s="54">
        <v>22.01</v>
      </c>
      <c r="I78" s="4"/>
      <c r="J78" s="4">
        <v>484.6</v>
      </c>
      <c r="K78" s="4"/>
      <c r="L78" s="4">
        <v>58158</v>
      </c>
      <c r="M78" s="54">
        <v>58158</v>
      </c>
      <c r="N78" s="146" t="s">
        <v>676</v>
      </c>
      <c r="O78" s="14">
        <v>2</v>
      </c>
      <c r="P78" s="42" t="s">
        <v>854</v>
      </c>
      <c r="Q78" s="57">
        <v>0</v>
      </c>
      <c r="R78" s="33" t="s">
        <v>855</v>
      </c>
      <c r="S78" s="34" t="s">
        <v>856</v>
      </c>
      <c r="T78" s="38">
        <v>8</v>
      </c>
      <c r="U78" s="34" t="s">
        <v>857</v>
      </c>
      <c r="V78" s="31">
        <v>3055</v>
      </c>
      <c r="W78" s="8"/>
      <c r="X78" s="8"/>
      <c r="Y78" s="8"/>
      <c r="Z78" s="35"/>
      <c r="AA78" s="7"/>
      <c r="AB78" s="36"/>
      <c r="AC78" s="18"/>
      <c r="AD78" s="36"/>
      <c r="AE78" s="1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2.75">
      <c r="A79" s="11">
        <v>77</v>
      </c>
      <c r="B79" s="42" t="s">
        <v>52</v>
      </c>
      <c r="C79" s="42" t="s">
        <v>44</v>
      </c>
      <c r="D79" s="43">
        <v>43551</v>
      </c>
      <c r="E79" s="174">
        <v>4</v>
      </c>
      <c r="F79" s="49" t="s">
        <v>858</v>
      </c>
      <c r="G79" s="30"/>
      <c r="H79" s="54">
        <v>0</v>
      </c>
      <c r="I79" s="4"/>
      <c r="J79" s="4">
        <v>274.4</v>
      </c>
      <c r="K79" s="4"/>
      <c r="L79" s="4">
        <v>3500000</v>
      </c>
      <c r="M79" s="54">
        <v>35000</v>
      </c>
      <c r="N79" s="146" t="s">
        <v>859</v>
      </c>
      <c r="O79" s="14">
        <v>0</v>
      </c>
      <c r="P79" s="42" t="s">
        <v>860</v>
      </c>
      <c r="Q79" s="57">
        <v>0</v>
      </c>
      <c r="R79" s="33" t="s">
        <v>861</v>
      </c>
      <c r="S79" s="34" t="s">
        <v>862</v>
      </c>
      <c r="T79" s="38">
        <v>11</v>
      </c>
      <c r="U79" s="34" t="s">
        <v>121</v>
      </c>
      <c r="V79" s="31">
        <v>1665</v>
      </c>
      <c r="W79" s="8"/>
      <c r="X79" s="8"/>
      <c r="Y79" s="8"/>
      <c r="Z79" s="35" t="s">
        <v>863</v>
      </c>
      <c r="AA79" s="7">
        <v>40457</v>
      </c>
      <c r="AB79" s="36" t="s">
        <v>864</v>
      </c>
      <c r="AC79" s="18">
        <v>40583</v>
      </c>
      <c r="AD79" s="36" t="s">
        <v>865</v>
      </c>
      <c r="AE79" s="18">
        <v>43105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2.75">
      <c r="A80" s="11">
        <v>78</v>
      </c>
      <c r="B80" s="42" t="s">
        <v>23</v>
      </c>
      <c r="C80" s="42" t="s">
        <v>79</v>
      </c>
      <c r="D80" s="43">
        <v>43552</v>
      </c>
      <c r="E80" s="174">
        <v>5469</v>
      </c>
      <c r="F80" s="49" t="s">
        <v>866</v>
      </c>
      <c r="G80" s="30"/>
      <c r="H80" s="54">
        <v>166.07</v>
      </c>
      <c r="I80" s="4"/>
      <c r="J80" s="4">
        <v>205</v>
      </c>
      <c r="K80" s="4"/>
      <c r="L80" s="4">
        <v>2546293</v>
      </c>
      <c r="M80" s="54">
        <v>38194</v>
      </c>
      <c r="N80" s="146" t="s">
        <v>102</v>
      </c>
      <c r="O80" s="14">
        <v>3</v>
      </c>
      <c r="P80" s="42" t="s">
        <v>436</v>
      </c>
      <c r="Q80" s="57">
        <v>0</v>
      </c>
      <c r="R80" s="33" t="s">
        <v>867</v>
      </c>
      <c r="S80" s="34" t="s">
        <v>868</v>
      </c>
      <c r="T80" s="38">
        <v>22</v>
      </c>
      <c r="U80" s="34" t="s">
        <v>806</v>
      </c>
      <c r="V80" s="31">
        <v>5336</v>
      </c>
      <c r="W80" s="8"/>
      <c r="X80" s="8"/>
      <c r="Y80" s="8"/>
      <c r="Z80" s="35"/>
      <c r="AA80" s="7"/>
      <c r="AB80" s="36"/>
      <c r="AC80" s="18"/>
      <c r="AD80" s="36"/>
      <c r="AE80" s="1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2.75">
      <c r="A81" s="11">
        <v>79</v>
      </c>
      <c r="B81" s="42" t="s">
        <v>50</v>
      </c>
      <c r="C81" s="42" t="s">
        <v>54</v>
      </c>
      <c r="D81" s="43">
        <v>43552</v>
      </c>
      <c r="E81" s="174">
        <v>3927</v>
      </c>
      <c r="F81" s="49" t="s">
        <v>869</v>
      </c>
      <c r="G81" s="30"/>
      <c r="H81" s="54">
        <v>5.82</v>
      </c>
      <c r="I81" s="4"/>
      <c r="J81" s="4">
        <v>1016</v>
      </c>
      <c r="K81" s="4"/>
      <c r="L81" s="4">
        <v>200667975</v>
      </c>
      <c r="M81" s="54">
        <v>2105878</v>
      </c>
      <c r="N81" s="146" t="s">
        <v>870</v>
      </c>
      <c r="O81" s="14">
        <v>2</v>
      </c>
      <c r="P81" s="42" t="s">
        <v>435</v>
      </c>
      <c r="Q81" s="57">
        <v>0</v>
      </c>
      <c r="R81" s="33" t="s">
        <v>174</v>
      </c>
      <c r="S81" s="34" t="s">
        <v>636</v>
      </c>
      <c r="T81" s="38">
        <v>14</v>
      </c>
      <c r="U81" s="34" t="s">
        <v>636</v>
      </c>
      <c r="V81" s="31" t="s">
        <v>871</v>
      </c>
      <c r="W81" s="8"/>
      <c r="X81" s="8"/>
      <c r="Y81" s="8"/>
      <c r="Z81" s="35" t="s">
        <v>145</v>
      </c>
      <c r="AA81" s="7">
        <v>33925</v>
      </c>
      <c r="AB81" s="36" t="s">
        <v>872</v>
      </c>
      <c r="AC81" s="18">
        <v>34225</v>
      </c>
      <c r="AD81" s="36" t="s">
        <v>873</v>
      </c>
      <c r="AE81" s="18">
        <v>40984</v>
      </c>
      <c r="AF81" s="36" t="s">
        <v>399</v>
      </c>
      <c r="AG81" s="18">
        <v>41313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2.75">
      <c r="A82" s="11">
        <v>80</v>
      </c>
      <c r="B82" s="42" t="s">
        <v>52</v>
      </c>
      <c r="C82" s="42" t="s">
        <v>44</v>
      </c>
      <c r="D82" s="43">
        <v>43552</v>
      </c>
      <c r="E82" s="174">
        <v>862</v>
      </c>
      <c r="F82" s="49" t="s">
        <v>874</v>
      </c>
      <c r="G82" s="30"/>
      <c r="H82" s="54">
        <v>0</v>
      </c>
      <c r="I82" s="4"/>
      <c r="J82" s="4">
        <v>540.4</v>
      </c>
      <c r="K82" s="4"/>
      <c r="L82" s="4">
        <v>1000000</v>
      </c>
      <c r="M82" s="54">
        <v>10000</v>
      </c>
      <c r="N82" s="146" t="s">
        <v>102</v>
      </c>
      <c r="O82" s="14">
        <v>3</v>
      </c>
      <c r="P82" s="42" t="s">
        <v>436</v>
      </c>
      <c r="Q82" s="57">
        <v>0</v>
      </c>
      <c r="R82" s="33" t="s">
        <v>875</v>
      </c>
      <c r="S82" s="34" t="s">
        <v>876</v>
      </c>
      <c r="T82" s="38">
        <v>3</v>
      </c>
      <c r="U82" s="34" t="s">
        <v>877</v>
      </c>
      <c r="V82" s="31" t="s">
        <v>878</v>
      </c>
      <c r="W82" s="8"/>
      <c r="X82" s="8"/>
      <c r="Y82" s="8"/>
      <c r="Z82" s="35" t="s">
        <v>879</v>
      </c>
      <c r="AA82" s="7">
        <v>34494</v>
      </c>
      <c r="AB82" s="36" t="s">
        <v>880</v>
      </c>
      <c r="AC82" s="18">
        <v>34844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2.75">
      <c r="A83" s="11">
        <v>81</v>
      </c>
      <c r="B83" s="42" t="s">
        <v>103</v>
      </c>
      <c r="C83" s="42" t="s">
        <v>46</v>
      </c>
      <c r="D83" s="43">
        <v>43552</v>
      </c>
      <c r="E83" s="174">
        <v>3932</v>
      </c>
      <c r="F83" s="49" t="s">
        <v>211</v>
      </c>
      <c r="G83" s="30"/>
      <c r="H83" s="54">
        <v>0</v>
      </c>
      <c r="I83" s="4"/>
      <c r="J83" s="4">
        <v>831</v>
      </c>
      <c r="K83" s="4"/>
      <c r="L83" s="4">
        <v>4263611</v>
      </c>
      <c r="M83" s="54">
        <v>42636</v>
      </c>
      <c r="N83" s="146" t="s">
        <v>716</v>
      </c>
      <c r="O83" s="14">
        <v>2</v>
      </c>
      <c r="P83" s="42" t="s">
        <v>435</v>
      </c>
      <c r="Q83" s="57">
        <v>0</v>
      </c>
      <c r="R83" s="33" t="s">
        <v>881</v>
      </c>
      <c r="S83" s="34" t="s">
        <v>882</v>
      </c>
      <c r="T83" s="38">
        <v>16</v>
      </c>
      <c r="U83" s="34" t="s">
        <v>726</v>
      </c>
      <c r="V83" s="31">
        <v>2904</v>
      </c>
      <c r="W83" s="8"/>
      <c r="X83" s="8"/>
      <c r="Y83" s="8"/>
      <c r="Z83" s="35" t="s">
        <v>883</v>
      </c>
      <c r="AA83" s="7">
        <v>43174</v>
      </c>
      <c r="AB83" s="36"/>
      <c r="AC83" s="18"/>
      <c r="AD83" s="36"/>
      <c r="AE83" s="18"/>
      <c r="AF83" s="36"/>
      <c r="AG83" s="18"/>
      <c r="AH83" s="36"/>
      <c r="AI83" s="18"/>
      <c r="AJ83" s="36"/>
      <c r="AK83" s="18"/>
      <c r="AL83" s="36"/>
      <c r="AM83" s="1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2.75">
      <c r="A84" s="11">
        <v>82</v>
      </c>
      <c r="B84" s="42" t="s">
        <v>52</v>
      </c>
      <c r="C84" s="42" t="s">
        <v>53</v>
      </c>
      <c r="D84" s="43">
        <v>43552</v>
      </c>
      <c r="E84" s="174">
        <v>235</v>
      </c>
      <c r="F84" s="49" t="s">
        <v>858</v>
      </c>
      <c r="G84" s="30"/>
      <c r="H84" s="54">
        <v>75.73</v>
      </c>
      <c r="I84" s="4"/>
      <c r="J84" s="4">
        <v>425</v>
      </c>
      <c r="K84" s="4"/>
      <c r="L84" s="4">
        <v>16062722</v>
      </c>
      <c r="M84" s="54">
        <v>228290</v>
      </c>
      <c r="N84" s="146" t="s">
        <v>884</v>
      </c>
      <c r="O84" s="14">
        <v>0</v>
      </c>
      <c r="P84" s="42" t="s">
        <v>435</v>
      </c>
      <c r="Q84" s="57">
        <v>0</v>
      </c>
      <c r="R84" s="33" t="s">
        <v>885</v>
      </c>
      <c r="S84" s="34" t="s">
        <v>886</v>
      </c>
      <c r="T84" s="38">
        <v>8</v>
      </c>
      <c r="U84" s="34" t="s">
        <v>887</v>
      </c>
      <c r="V84" s="31">
        <v>2951</v>
      </c>
      <c r="W84" s="8"/>
      <c r="X84" s="8"/>
      <c r="Y84" s="8"/>
      <c r="Z84" s="35" t="s">
        <v>888</v>
      </c>
      <c r="AA84" s="7">
        <v>36280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2.75">
      <c r="A85" s="11">
        <v>83</v>
      </c>
      <c r="B85" s="42" t="s">
        <v>52</v>
      </c>
      <c r="C85" s="42" t="s">
        <v>733</v>
      </c>
      <c r="D85" s="43">
        <v>43553</v>
      </c>
      <c r="E85" s="174">
        <v>6335</v>
      </c>
      <c r="F85" s="49" t="s">
        <v>253</v>
      </c>
      <c r="G85" s="30"/>
      <c r="H85" s="54">
        <v>30.93</v>
      </c>
      <c r="I85" s="4"/>
      <c r="J85" s="4"/>
      <c r="K85" s="4"/>
      <c r="L85" s="4">
        <v>988000</v>
      </c>
      <c r="M85" s="54">
        <v>9880</v>
      </c>
      <c r="N85" s="146" t="s">
        <v>889</v>
      </c>
      <c r="O85" s="14">
        <v>0</v>
      </c>
      <c r="P85" s="42" t="s">
        <v>546</v>
      </c>
      <c r="Q85" s="57">
        <v>0</v>
      </c>
      <c r="R85" s="33" t="s">
        <v>890</v>
      </c>
      <c r="S85" s="34" t="s">
        <v>891</v>
      </c>
      <c r="T85" s="38">
        <v>28</v>
      </c>
      <c r="U85" s="34" t="s">
        <v>892</v>
      </c>
      <c r="V85" s="31">
        <v>1670</v>
      </c>
      <c r="W85" s="8"/>
      <c r="X85" s="8"/>
      <c r="Y85" s="8"/>
      <c r="Z85" s="35" t="s">
        <v>893</v>
      </c>
      <c r="AA85" s="7">
        <v>43417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2.75">
      <c r="A86" s="11">
        <v>84</v>
      </c>
      <c r="B86" s="42" t="s">
        <v>52</v>
      </c>
      <c r="C86" s="42" t="s">
        <v>53</v>
      </c>
      <c r="D86" s="43">
        <v>43553</v>
      </c>
      <c r="E86" s="174">
        <v>5363</v>
      </c>
      <c r="F86" s="49" t="s">
        <v>858</v>
      </c>
      <c r="G86" s="30"/>
      <c r="H86" s="54">
        <v>47.14</v>
      </c>
      <c r="I86" s="4"/>
      <c r="J86" s="4">
        <v>257</v>
      </c>
      <c r="K86" s="4"/>
      <c r="L86" s="4">
        <v>8704088</v>
      </c>
      <c r="M86" s="54">
        <v>128561</v>
      </c>
      <c r="N86" s="146" t="s">
        <v>102</v>
      </c>
      <c r="O86" s="14">
        <v>1</v>
      </c>
      <c r="P86" s="42" t="s">
        <v>436</v>
      </c>
      <c r="Q86" s="57">
        <v>0</v>
      </c>
      <c r="R86" s="33" t="s">
        <v>894</v>
      </c>
      <c r="S86" s="34" t="s">
        <v>895</v>
      </c>
      <c r="T86" s="38">
        <v>23</v>
      </c>
      <c r="U86" s="34" t="s">
        <v>806</v>
      </c>
      <c r="V86" s="31">
        <v>4735</v>
      </c>
      <c r="W86" s="8"/>
      <c r="X86" s="8"/>
      <c r="Y86" s="8"/>
      <c r="Z86" s="35" t="s">
        <v>896</v>
      </c>
      <c r="AA86" s="7">
        <v>24133</v>
      </c>
      <c r="AB86" s="36" t="s">
        <v>223</v>
      </c>
      <c r="AC86" s="18">
        <v>27880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2.75">
      <c r="A87" s="11">
        <v>85</v>
      </c>
      <c r="B87" s="42" t="s">
        <v>50</v>
      </c>
      <c r="C87" s="42" t="s">
        <v>43</v>
      </c>
      <c r="D87" s="43">
        <v>43560</v>
      </c>
      <c r="E87" s="174">
        <v>836</v>
      </c>
      <c r="F87" s="49" t="s">
        <v>784</v>
      </c>
      <c r="G87" s="30"/>
      <c r="H87" s="54">
        <v>58.21</v>
      </c>
      <c r="I87" s="4"/>
      <c r="J87" s="4">
        <v>319.01</v>
      </c>
      <c r="K87" s="4"/>
      <c r="L87" s="4">
        <v>9281717</v>
      </c>
      <c r="M87" s="54">
        <v>139226</v>
      </c>
      <c r="N87" s="146" t="s">
        <v>1090</v>
      </c>
      <c r="O87" s="14">
        <v>2</v>
      </c>
      <c r="P87" s="42" t="s">
        <v>435</v>
      </c>
      <c r="Q87" s="57">
        <v>0</v>
      </c>
      <c r="R87" s="33" t="s">
        <v>1091</v>
      </c>
      <c r="S87" s="34" t="s">
        <v>1092</v>
      </c>
      <c r="T87" s="38">
        <v>8</v>
      </c>
      <c r="U87" s="34" t="s">
        <v>1093</v>
      </c>
      <c r="V87" s="31">
        <v>3196</v>
      </c>
      <c r="W87" s="8"/>
      <c r="X87" s="8"/>
      <c r="Y87" s="8"/>
      <c r="Z87" s="35"/>
      <c r="AA87" s="7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2.75">
      <c r="A88" s="11">
        <v>86</v>
      </c>
      <c r="B88" s="42" t="s">
        <v>23</v>
      </c>
      <c r="C88" s="42" t="s">
        <v>534</v>
      </c>
      <c r="D88" s="43">
        <v>43560</v>
      </c>
      <c r="E88" s="174">
        <v>5764</v>
      </c>
      <c r="F88" s="49" t="s">
        <v>415</v>
      </c>
      <c r="G88" s="30"/>
      <c r="H88" s="54">
        <v>32.7</v>
      </c>
      <c r="I88" s="4"/>
      <c r="J88" s="4">
        <v>205</v>
      </c>
      <c r="K88" s="4"/>
      <c r="L88" s="4">
        <v>5884561</v>
      </c>
      <c r="M88" s="54">
        <v>88268</v>
      </c>
      <c r="N88" s="146" t="s">
        <v>102</v>
      </c>
      <c r="O88" s="14">
        <v>0</v>
      </c>
      <c r="P88" s="42" t="s">
        <v>436</v>
      </c>
      <c r="Q88" s="57">
        <v>0</v>
      </c>
      <c r="R88" s="33" t="s">
        <v>1100</v>
      </c>
      <c r="S88" s="34" t="s">
        <v>130</v>
      </c>
      <c r="T88" s="38">
        <v>23</v>
      </c>
      <c r="U88" s="34" t="s">
        <v>1101</v>
      </c>
      <c r="V88" s="31">
        <v>970</v>
      </c>
      <c r="W88" s="8"/>
      <c r="X88" s="8"/>
      <c r="Y88" s="8"/>
      <c r="Z88" s="35" t="s">
        <v>896</v>
      </c>
      <c r="AA88" s="7">
        <v>24133</v>
      </c>
      <c r="AB88" s="36" t="s">
        <v>223</v>
      </c>
      <c r="AC88" s="18">
        <v>27880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2.75">
      <c r="A89" s="11">
        <v>87</v>
      </c>
      <c r="B89" s="42" t="s">
        <v>52</v>
      </c>
      <c r="C89" s="42" t="s">
        <v>44</v>
      </c>
      <c r="D89" s="43">
        <v>43563</v>
      </c>
      <c r="E89" s="174">
        <v>3954</v>
      </c>
      <c r="F89" s="49" t="s">
        <v>1094</v>
      </c>
      <c r="G89" s="30"/>
      <c r="H89" s="54">
        <v>0</v>
      </c>
      <c r="I89" s="4"/>
      <c r="J89" s="4">
        <v>2786.15</v>
      </c>
      <c r="K89" s="4"/>
      <c r="L89" s="4">
        <v>981750</v>
      </c>
      <c r="M89" s="54">
        <v>9818</v>
      </c>
      <c r="N89" s="146" t="s">
        <v>1095</v>
      </c>
      <c r="O89" s="14">
        <v>0</v>
      </c>
      <c r="P89" s="42" t="s">
        <v>435</v>
      </c>
      <c r="Q89" s="57">
        <v>0</v>
      </c>
      <c r="R89" s="33" t="s">
        <v>1096</v>
      </c>
      <c r="S89" s="34" t="s">
        <v>1097</v>
      </c>
      <c r="T89" s="38">
        <v>18</v>
      </c>
      <c r="U89" s="34" t="s">
        <v>445</v>
      </c>
      <c r="V89" s="31" t="s">
        <v>1098</v>
      </c>
      <c r="W89" s="8"/>
      <c r="X89" s="8"/>
      <c r="Y89" s="8"/>
      <c r="Z89" s="35" t="s">
        <v>1099</v>
      </c>
      <c r="AA89" s="7">
        <v>20569</v>
      </c>
      <c r="AB89" s="36" t="s">
        <v>223</v>
      </c>
      <c r="AC89" s="18">
        <v>21004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2.75">
      <c r="A90" s="11">
        <v>88</v>
      </c>
      <c r="B90" s="42" t="s">
        <v>103</v>
      </c>
      <c r="C90" s="42" t="s">
        <v>43</v>
      </c>
      <c r="D90" s="43">
        <v>43563</v>
      </c>
      <c r="E90" s="174">
        <v>1411</v>
      </c>
      <c r="F90" s="49" t="s">
        <v>1102</v>
      </c>
      <c r="G90" s="30"/>
      <c r="H90" s="54">
        <v>8968.76</v>
      </c>
      <c r="I90" s="4"/>
      <c r="J90" s="4">
        <v>2166.45</v>
      </c>
      <c r="K90" s="4"/>
      <c r="L90" s="4">
        <v>415235221</v>
      </c>
      <c r="M90" s="54">
        <v>2179985</v>
      </c>
      <c r="N90" s="146" t="s">
        <v>102</v>
      </c>
      <c r="O90" s="14">
        <v>7</v>
      </c>
      <c r="P90" s="42" t="s">
        <v>1103</v>
      </c>
      <c r="Q90" s="57">
        <v>0</v>
      </c>
      <c r="R90" s="33" t="s">
        <v>1104</v>
      </c>
      <c r="S90" s="34" t="s">
        <v>1105</v>
      </c>
      <c r="T90" s="38">
        <v>10</v>
      </c>
      <c r="U90" s="34" t="s">
        <v>1106</v>
      </c>
      <c r="V90" s="31">
        <v>1660</v>
      </c>
      <c r="W90" s="8"/>
      <c r="X90" s="8"/>
      <c r="Y90" s="8"/>
      <c r="Z90" s="35" t="s">
        <v>1107</v>
      </c>
      <c r="AA90" s="7">
        <v>42898</v>
      </c>
      <c r="AB90" s="36"/>
      <c r="AC90" s="18"/>
      <c r="AD90" s="36"/>
      <c r="AE90" s="18"/>
      <c r="AF90" s="36"/>
      <c r="AG90" s="1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2.75">
      <c r="A91" s="11">
        <v>89</v>
      </c>
      <c r="B91" s="42" t="s">
        <v>103</v>
      </c>
      <c r="C91" s="42" t="s">
        <v>43</v>
      </c>
      <c r="D91" s="43">
        <v>43563</v>
      </c>
      <c r="E91" s="174">
        <v>827</v>
      </c>
      <c r="F91" s="49" t="s">
        <v>1108</v>
      </c>
      <c r="G91" s="30"/>
      <c r="H91" s="54">
        <v>8967.07</v>
      </c>
      <c r="I91" s="4"/>
      <c r="J91" s="4">
        <v>2133.22</v>
      </c>
      <c r="K91" s="4"/>
      <c r="L91" s="4">
        <v>330072267</v>
      </c>
      <c r="M91" s="54">
        <v>1897030</v>
      </c>
      <c r="N91" s="146" t="s">
        <v>102</v>
      </c>
      <c r="O91" s="14">
        <v>7</v>
      </c>
      <c r="P91" s="42" t="s">
        <v>1109</v>
      </c>
      <c r="Q91" s="57">
        <v>0</v>
      </c>
      <c r="R91" s="33" t="s">
        <v>1110</v>
      </c>
      <c r="S91" s="34" t="s">
        <v>568</v>
      </c>
      <c r="T91" s="38">
        <v>9</v>
      </c>
      <c r="U91" s="34" t="s">
        <v>198</v>
      </c>
      <c r="V91" s="31">
        <v>2420</v>
      </c>
      <c r="W91" s="8"/>
      <c r="X91" s="8"/>
      <c r="Y91" s="8"/>
      <c r="Z91" s="35" t="s">
        <v>1111</v>
      </c>
      <c r="AA91" s="7">
        <v>43098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2.75">
      <c r="A92" s="11">
        <v>90</v>
      </c>
      <c r="B92" s="42" t="s">
        <v>50</v>
      </c>
      <c r="C92" s="42" t="s">
        <v>43</v>
      </c>
      <c r="D92" s="43">
        <v>43565</v>
      </c>
      <c r="E92" s="174">
        <v>27</v>
      </c>
      <c r="F92" s="49" t="s">
        <v>481</v>
      </c>
      <c r="G92" s="30" t="s">
        <v>104</v>
      </c>
      <c r="H92" s="54">
        <v>17196.32</v>
      </c>
      <c r="I92" s="4"/>
      <c r="J92" s="4">
        <v>1746.1</v>
      </c>
      <c r="K92" s="4"/>
      <c r="L92" s="4">
        <v>4252214326</v>
      </c>
      <c r="M92" s="54">
        <v>38004194</v>
      </c>
      <c r="N92" s="146" t="s">
        <v>475</v>
      </c>
      <c r="O92" s="14">
        <v>17</v>
      </c>
      <c r="P92" s="42" t="s">
        <v>1112</v>
      </c>
      <c r="Q92" s="57">
        <v>0</v>
      </c>
      <c r="R92" s="33" t="s">
        <v>1113</v>
      </c>
      <c r="S92" s="34" t="s">
        <v>1114</v>
      </c>
      <c r="T92" s="38">
        <v>9</v>
      </c>
      <c r="U92" s="34" t="s">
        <v>445</v>
      </c>
      <c r="V92" s="31" t="s">
        <v>1115</v>
      </c>
      <c r="W92" s="8"/>
      <c r="X92" s="8"/>
      <c r="Y92" s="8"/>
      <c r="Z92" s="35"/>
      <c r="AA92" s="7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2.75">
      <c r="A93" s="11">
        <v>91</v>
      </c>
      <c r="B93" s="42" t="s">
        <v>103</v>
      </c>
      <c r="C93" s="42" t="s">
        <v>43</v>
      </c>
      <c r="D93" s="43">
        <v>43570</v>
      </c>
      <c r="E93" s="174">
        <v>6133</v>
      </c>
      <c r="F93" s="49" t="s">
        <v>1116</v>
      </c>
      <c r="G93" s="30" t="s">
        <v>104</v>
      </c>
      <c r="H93" s="54">
        <v>7574.32</v>
      </c>
      <c r="I93" s="4"/>
      <c r="J93" s="4">
        <v>2348.56</v>
      </c>
      <c r="K93" s="4"/>
      <c r="L93" s="4">
        <v>9583811</v>
      </c>
      <c r="M93" s="54">
        <v>86161</v>
      </c>
      <c r="N93" s="146" t="s">
        <v>102</v>
      </c>
      <c r="O93" s="14">
        <v>7</v>
      </c>
      <c r="P93" s="42" t="s">
        <v>1117</v>
      </c>
      <c r="Q93" s="57">
        <v>0</v>
      </c>
      <c r="R93" s="33" t="s">
        <v>1118</v>
      </c>
      <c r="S93" s="34" t="s">
        <v>1119</v>
      </c>
      <c r="T93" s="38">
        <v>29</v>
      </c>
      <c r="U93" s="34" t="s">
        <v>1120</v>
      </c>
      <c r="V93" s="31" t="s">
        <v>1121</v>
      </c>
      <c r="W93" s="8"/>
      <c r="X93" s="8"/>
      <c r="Y93" s="8"/>
      <c r="Z93" s="35" t="s">
        <v>222</v>
      </c>
      <c r="AA93" s="44">
        <v>42902</v>
      </c>
      <c r="AB93" s="18"/>
      <c r="AC93" s="36"/>
      <c r="AD93" s="18"/>
      <c r="AE93" s="36"/>
      <c r="AF93" s="18"/>
      <c r="AG93" s="36"/>
      <c r="AH93" s="18"/>
      <c r="AI93" s="36"/>
      <c r="AJ93" s="18"/>
      <c r="AK93" s="36"/>
      <c r="AL93" s="1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2.75">
      <c r="A94" s="11">
        <v>92</v>
      </c>
      <c r="B94" s="42" t="s">
        <v>103</v>
      </c>
      <c r="C94" s="42" t="s">
        <v>43</v>
      </c>
      <c r="D94" s="43">
        <v>43570</v>
      </c>
      <c r="E94" s="174">
        <v>3949</v>
      </c>
      <c r="F94" s="49" t="s">
        <v>1122</v>
      </c>
      <c r="G94" s="30"/>
      <c r="H94" s="54">
        <v>26260.37</v>
      </c>
      <c r="I94" s="4"/>
      <c r="J94" s="4">
        <v>2473.7</v>
      </c>
      <c r="K94" s="4"/>
      <c r="L94" s="4">
        <v>443266626</v>
      </c>
      <c r="M94" s="54">
        <v>668394</v>
      </c>
      <c r="N94" s="146" t="s">
        <v>475</v>
      </c>
      <c r="O94" s="14">
        <v>23</v>
      </c>
      <c r="P94" s="42" t="s">
        <v>1123</v>
      </c>
      <c r="Q94" s="57">
        <v>0</v>
      </c>
      <c r="R94" s="33" t="s">
        <v>1124</v>
      </c>
      <c r="S94" s="34" t="s">
        <v>1125</v>
      </c>
      <c r="T94" s="38">
        <v>18</v>
      </c>
      <c r="U94" s="34" t="s">
        <v>1126</v>
      </c>
      <c r="V94" s="31">
        <v>48</v>
      </c>
      <c r="W94" s="8"/>
      <c r="X94" s="8"/>
      <c r="Y94" s="8"/>
      <c r="Z94" s="35" t="s">
        <v>1127</v>
      </c>
      <c r="AA94" s="7">
        <v>42369</v>
      </c>
      <c r="AB94" s="36"/>
      <c r="AC94" s="8"/>
      <c r="AD94" s="36"/>
      <c r="AE94" s="1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2.75">
      <c r="A95" s="11">
        <v>93</v>
      </c>
      <c r="B95" s="42" t="s">
        <v>103</v>
      </c>
      <c r="C95" s="42" t="s">
        <v>43</v>
      </c>
      <c r="D95" s="43">
        <v>43570</v>
      </c>
      <c r="E95" s="174">
        <v>12</v>
      </c>
      <c r="F95" s="49" t="s">
        <v>1128</v>
      </c>
      <c r="G95" s="30"/>
      <c r="H95" s="54">
        <v>429.58</v>
      </c>
      <c r="I95" s="4"/>
      <c r="J95" s="4">
        <v>2835.98</v>
      </c>
      <c r="K95" s="4"/>
      <c r="L95" s="4">
        <v>51663756</v>
      </c>
      <c r="M95" s="54">
        <v>660796</v>
      </c>
      <c r="N95" s="146" t="s">
        <v>1129</v>
      </c>
      <c r="O95" s="14">
        <v>2</v>
      </c>
      <c r="P95" s="42" t="s">
        <v>435</v>
      </c>
      <c r="Q95" s="57">
        <v>0</v>
      </c>
      <c r="R95" s="33" t="s">
        <v>1130</v>
      </c>
      <c r="S95" s="34" t="s">
        <v>1131</v>
      </c>
      <c r="T95" s="38">
        <v>10</v>
      </c>
      <c r="U95" s="34" t="s">
        <v>445</v>
      </c>
      <c r="V95" s="31">
        <v>1330</v>
      </c>
      <c r="W95" s="8"/>
      <c r="X95" s="8"/>
      <c r="Y95" s="8"/>
      <c r="Z95" s="35" t="s">
        <v>1132</v>
      </c>
      <c r="AA95" s="7">
        <v>43237</v>
      </c>
      <c r="AB95" s="36"/>
      <c r="AC95" s="18"/>
      <c r="AD95" s="36"/>
      <c r="AE95" s="1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2.75">
      <c r="A96" s="11">
        <v>94</v>
      </c>
      <c r="B96" s="42" t="s">
        <v>23</v>
      </c>
      <c r="C96" s="42" t="s">
        <v>502</v>
      </c>
      <c r="D96" s="43">
        <v>43570</v>
      </c>
      <c r="E96" s="174">
        <v>939</v>
      </c>
      <c r="F96" s="49" t="s">
        <v>474</v>
      </c>
      <c r="G96" s="30"/>
      <c r="H96" s="54">
        <v>234</v>
      </c>
      <c r="I96" s="4"/>
      <c r="J96" s="4">
        <v>400</v>
      </c>
      <c r="K96" s="4"/>
      <c r="L96" s="4">
        <v>41388730</v>
      </c>
      <c r="M96" s="54">
        <v>620830</v>
      </c>
      <c r="N96" s="146" t="s">
        <v>1133</v>
      </c>
      <c r="O96" s="14">
        <v>0</v>
      </c>
      <c r="P96" s="42" t="s">
        <v>435</v>
      </c>
      <c r="Q96" s="57">
        <v>0</v>
      </c>
      <c r="R96" s="33" t="s">
        <v>1134</v>
      </c>
      <c r="S96" s="34" t="s">
        <v>1135</v>
      </c>
      <c r="T96" s="38">
        <v>11</v>
      </c>
      <c r="U96" s="34" t="s">
        <v>1136</v>
      </c>
      <c r="V96" s="31">
        <v>130</v>
      </c>
      <c r="W96" s="8"/>
      <c r="X96" s="8"/>
      <c r="Y96" s="8"/>
      <c r="Z96" s="35"/>
      <c r="AA96" s="7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2.75">
      <c r="A97" s="11">
        <v>95</v>
      </c>
      <c r="B97" s="42" t="s">
        <v>52</v>
      </c>
      <c r="C97" s="42" t="s">
        <v>53</v>
      </c>
      <c r="D97" s="43">
        <v>43571</v>
      </c>
      <c r="E97" s="174">
        <v>33</v>
      </c>
      <c r="F97" s="49" t="s">
        <v>525</v>
      </c>
      <c r="G97" s="30"/>
      <c r="H97" s="54">
        <v>0</v>
      </c>
      <c r="I97" s="4"/>
      <c r="J97" s="4">
        <v>17055.68</v>
      </c>
      <c r="K97" s="4"/>
      <c r="L97" s="4">
        <v>10695060</v>
      </c>
      <c r="M97" s="54">
        <v>106951</v>
      </c>
      <c r="N97" s="146" t="s">
        <v>434</v>
      </c>
      <c r="O97" s="14">
        <v>0</v>
      </c>
      <c r="P97" s="42" t="s">
        <v>435</v>
      </c>
      <c r="Q97" s="57">
        <v>0</v>
      </c>
      <c r="R97" s="33" t="s">
        <v>905</v>
      </c>
      <c r="S97" s="34" t="s">
        <v>1137</v>
      </c>
      <c r="T97" s="38">
        <v>8</v>
      </c>
      <c r="U97" s="34" t="s">
        <v>445</v>
      </c>
      <c r="V97" s="31" t="s">
        <v>1138</v>
      </c>
      <c r="W97" s="8"/>
      <c r="X97" s="8"/>
      <c r="Y97" s="8"/>
      <c r="Z97" s="35" t="s">
        <v>1139</v>
      </c>
      <c r="AA97" s="7">
        <v>38250</v>
      </c>
      <c r="AB97" s="36" t="s">
        <v>1140</v>
      </c>
      <c r="AC97" s="18">
        <v>38457</v>
      </c>
      <c r="AD97" s="36" t="s">
        <v>1141</v>
      </c>
      <c r="AE97" s="18">
        <v>38379</v>
      </c>
      <c r="AF97" s="36" t="s">
        <v>1142</v>
      </c>
      <c r="AG97" s="18">
        <v>38464</v>
      </c>
      <c r="AH97" s="36" t="s">
        <v>1143</v>
      </c>
      <c r="AI97" s="18">
        <v>40926</v>
      </c>
      <c r="AJ97" s="36" t="s">
        <v>1144</v>
      </c>
      <c r="AK97" s="18">
        <v>41158</v>
      </c>
      <c r="AL97" s="36" t="s">
        <v>924</v>
      </c>
      <c r="AM97" s="18">
        <v>41523</v>
      </c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2.75">
      <c r="A98" s="11">
        <v>96</v>
      </c>
      <c r="B98" s="42" t="s">
        <v>103</v>
      </c>
      <c r="C98" s="42" t="s">
        <v>43</v>
      </c>
      <c r="D98" s="43">
        <v>43572</v>
      </c>
      <c r="E98" s="174">
        <v>3950</v>
      </c>
      <c r="F98" s="49" t="s">
        <v>1145</v>
      </c>
      <c r="G98" s="30" t="s">
        <v>104</v>
      </c>
      <c r="H98" s="54">
        <v>25057.76</v>
      </c>
      <c r="I98" s="4"/>
      <c r="J98" s="4">
        <v>3341.95</v>
      </c>
      <c r="K98" s="4"/>
      <c r="L98" s="4">
        <v>7697370</v>
      </c>
      <c r="M98" s="54">
        <v>5388159</v>
      </c>
      <c r="N98" s="146" t="s">
        <v>102</v>
      </c>
      <c r="O98" s="14">
        <v>20</v>
      </c>
      <c r="P98" s="42" t="s">
        <v>1146</v>
      </c>
      <c r="Q98" s="57">
        <v>0</v>
      </c>
      <c r="R98" s="33" t="s">
        <v>634</v>
      </c>
      <c r="S98" s="34" t="s">
        <v>635</v>
      </c>
      <c r="T98" s="38">
        <v>18</v>
      </c>
      <c r="U98" s="34" t="s">
        <v>445</v>
      </c>
      <c r="V98" s="31">
        <v>3785</v>
      </c>
      <c r="W98" s="8"/>
      <c r="X98" s="8"/>
      <c r="Y98" s="8"/>
      <c r="Z98" s="35" t="s">
        <v>1147</v>
      </c>
      <c r="AA98" s="7">
        <v>42761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2.75">
      <c r="A99" s="11">
        <v>97</v>
      </c>
      <c r="B99" s="42" t="s">
        <v>52</v>
      </c>
      <c r="C99" s="42" t="s">
        <v>53</v>
      </c>
      <c r="D99" s="43">
        <v>43573</v>
      </c>
      <c r="E99" s="174">
        <v>6520</v>
      </c>
      <c r="F99" s="49" t="s">
        <v>1148</v>
      </c>
      <c r="G99" s="30"/>
      <c r="H99" s="54">
        <v>28.92</v>
      </c>
      <c r="I99" s="4"/>
      <c r="J99" s="4">
        <v>180</v>
      </c>
      <c r="K99" s="4"/>
      <c r="L99" s="4">
        <v>10058307</v>
      </c>
      <c r="M99" s="54">
        <v>126260</v>
      </c>
      <c r="N99" s="146" t="s">
        <v>102</v>
      </c>
      <c r="O99" s="14">
        <v>0</v>
      </c>
      <c r="P99" s="42" t="s">
        <v>436</v>
      </c>
      <c r="Q99" s="57">
        <v>0</v>
      </c>
      <c r="R99" s="33" t="s">
        <v>1149</v>
      </c>
      <c r="S99" s="34" t="s">
        <v>1150</v>
      </c>
      <c r="T99" s="38">
        <v>15</v>
      </c>
      <c r="U99" s="34" t="s">
        <v>561</v>
      </c>
      <c r="V99" s="31">
        <v>2131</v>
      </c>
      <c r="W99" s="8"/>
      <c r="X99" s="8"/>
      <c r="Y99" s="8"/>
      <c r="Z99" s="35" t="s">
        <v>1151</v>
      </c>
      <c r="AA99" s="7">
        <v>28517</v>
      </c>
      <c r="AB99" s="36" t="s">
        <v>223</v>
      </c>
      <c r="AC99" s="18">
        <v>28774</v>
      </c>
      <c r="AD99" s="36"/>
      <c r="AE99" s="1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2.75">
      <c r="A100" s="11">
        <v>98</v>
      </c>
      <c r="B100" s="42" t="s">
        <v>52</v>
      </c>
      <c r="C100" s="42" t="s">
        <v>53</v>
      </c>
      <c r="D100" s="43">
        <v>43577</v>
      </c>
      <c r="E100" s="174">
        <v>6067</v>
      </c>
      <c r="F100" s="49" t="s">
        <v>715</v>
      </c>
      <c r="G100" s="30" t="s">
        <v>104</v>
      </c>
      <c r="H100" s="54">
        <v>46.62</v>
      </c>
      <c r="I100" s="4"/>
      <c r="J100" s="4">
        <v>200</v>
      </c>
      <c r="K100" s="4"/>
      <c r="L100" s="4">
        <v>8330761</v>
      </c>
      <c r="M100" s="54">
        <v>124961</v>
      </c>
      <c r="N100" s="146" t="s">
        <v>102</v>
      </c>
      <c r="O100" s="14">
        <v>0</v>
      </c>
      <c r="P100" s="42" t="s">
        <v>436</v>
      </c>
      <c r="Q100" s="57">
        <v>0</v>
      </c>
      <c r="R100" s="33" t="s">
        <v>1152</v>
      </c>
      <c r="S100" s="34" t="s">
        <v>1153</v>
      </c>
      <c r="T100" s="182">
        <v>23</v>
      </c>
      <c r="U100" s="34" t="s">
        <v>1154</v>
      </c>
      <c r="V100" s="31">
        <v>5055</v>
      </c>
      <c r="W100" s="8"/>
      <c r="X100" s="8"/>
      <c r="Y100" s="8"/>
      <c r="Z100" s="35" t="s">
        <v>1155</v>
      </c>
      <c r="AA100" s="44" t="s">
        <v>1156</v>
      </c>
      <c r="AB100" s="36" t="s">
        <v>1157</v>
      </c>
      <c r="AC100" s="18">
        <v>27514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2.75">
      <c r="A101" s="11">
        <v>99</v>
      </c>
      <c r="B101" s="42" t="s">
        <v>50</v>
      </c>
      <c r="C101" s="42" t="s">
        <v>43</v>
      </c>
      <c r="D101" s="43">
        <v>43577</v>
      </c>
      <c r="E101" s="174">
        <v>5856</v>
      </c>
      <c r="F101" s="49" t="s">
        <v>1158</v>
      </c>
      <c r="G101" s="30"/>
      <c r="H101" s="54">
        <v>157.32</v>
      </c>
      <c r="I101" s="4"/>
      <c r="J101" s="4">
        <v>231</v>
      </c>
      <c r="K101" s="4"/>
      <c r="L101" s="4">
        <v>27378306</v>
      </c>
      <c r="M101" s="54">
        <v>403675</v>
      </c>
      <c r="N101" s="146" t="s">
        <v>102</v>
      </c>
      <c r="O101" s="14">
        <v>2</v>
      </c>
      <c r="P101" s="42" t="s">
        <v>436</v>
      </c>
      <c r="Q101" s="57">
        <v>0</v>
      </c>
      <c r="R101" s="33" t="s">
        <v>1159</v>
      </c>
      <c r="S101" s="34" t="s">
        <v>1160</v>
      </c>
      <c r="T101" s="38">
        <v>20</v>
      </c>
      <c r="U101" s="34" t="s">
        <v>1161</v>
      </c>
      <c r="V101" s="31">
        <v>955</v>
      </c>
      <c r="W101" s="8"/>
      <c r="X101" s="8"/>
      <c r="Y101" s="8"/>
      <c r="Z101" s="35"/>
      <c r="AA101" s="7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2.75">
      <c r="A102" s="11">
        <v>100</v>
      </c>
      <c r="B102" s="42" t="s">
        <v>52</v>
      </c>
      <c r="C102" s="42" t="s">
        <v>44</v>
      </c>
      <c r="D102" s="43">
        <v>43578</v>
      </c>
      <c r="E102" s="174">
        <v>13</v>
      </c>
      <c r="F102" s="49" t="s">
        <v>1162</v>
      </c>
      <c r="G102" s="30"/>
      <c r="H102" s="54">
        <v>0</v>
      </c>
      <c r="I102" s="4"/>
      <c r="J102" s="4"/>
      <c r="K102" s="4"/>
      <c r="L102" s="4">
        <v>8341742</v>
      </c>
      <c r="M102" s="54">
        <v>83417</v>
      </c>
      <c r="N102" s="146" t="s">
        <v>434</v>
      </c>
      <c r="O102" s="14">
        <v>0</v>
      </c>
      <c r="P102" s="42" t="s">
        <v>435</v>
      </c>
      <c r="Q102" s="57">
        <v>0</v>
      </c>
      <c r="R102" s="33" t="s">
        <v>1163</v>
      </c>
      <c r="S102" s="34" t="s">
        <v>1164</v>
      </c>
      <c r="T102" s="38">
        <v>10</v>
      </c>
      <c r="U102" s="34" t="s">
        <v>445</v>
      </c>
      <c r="V102" s="31" t="s">
        <v>1165</v>
      </c>
      <c r="W102" s="8"/>
      <c r="X102" s="8"/>
      <c r="Y102" s="8"/>
      <c r="Z102" s="35" t="s">
        <v>1166</v>
      </c>
      <c r="AA102" s="7">
        <v>20391</v>
      </c>
      <c r="AB102" s="36" t="s">
        <v>1167</v>
      </c>
      <c r="AC102" s="1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2.75">
      <c r="A103" s="11">
        <v>101</v>
      </c>
      <c r="B103" s="42" t="s">
        <v>52</v>
      </c>
      <c r="C103" s="42" t="s">
        <v>733</v>
      </c>
      <c r="D103" s="43">
        <v>43584</v>
      </c>
      <c r="E103" s="174">
        <v>66</v>
      </c>
      <c r="F103" s="49" t="s">
        <v>342</v>
      </c>
      <c r="G103" s="30"/>
      <c r="H103" s="54">
        <v>59.85</v>
      </c>
      <c r="I103" s="4"/>
      <c r="J103" s="4"/>
      <c r="K103" s="4"/>
      <c r="L103" s="4">
        <v>2023000</v>
      </c>
      <c r="M103" s="54">
        <v>20230</v>
      </c>
      <c r="N103" s="146" t="s">
        <v>889</v>
      </c>
      <c r="O103" s="14">
        <v>0</v>
      </c>
      <c r="P103" s="42" t="s">
        <v>546</v>
      </c>
      <c r="Q103" s="57">
        <v>0</v>
      </c>
      <c r="R103" s="33" t="s">
        <v>1047</v>
      </c>
      <c r="S103" s="34" t="s">
        <v>1168</v>
      </c>
      <c r="T103" s="38">
        <v>5</v>
      </c>
      <c r="U103" s="34" t="s">
        <v>445</v>
      </c>
      <c r="V103" s="31">
        <v>5350</v>
      </c>
      <c r="W103" s="8"/>
      <c r="X103" s="8"/>
      <c r="Y103" s="8"/>
      <c r="Z103" s="35" t="s">
        <v>1169</v>
      </c>
      <c r="AA103" s="7">
        <v>42865</v>
      </c>
      <c r="AB103" s="36"/>
      <c r="AC103" s="18"/>
      <c r="AD103" s="36"/>
      <c r="AE103" s="1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2.75">
      <c r="A104" s="11">
        <v>102</v>
      </c>
      <c r="B104" s="42" t="s">
        <v>23</v>
      </c>
      <c r="C104" s="42" t="s">
        <v>502</v>
      </c>
      <c r="D104" s="43">
        <v>43584</v>
      </c>
      <c r="E104" s="174">
        <v>5711</v>
      </c>
      <c r="F104" s="49" t="s">
        <v>897</v>
      </c>
      <c r="G104" s="30"/>
      <c r="H104" s="54">
        <v>118</v>
      </c>
      <c r="I104" s="4"/>
      <c r="J104" s="4">
        <v>468</v>
      </c>
      <c r="K104" s="4"/>
      <c r="L104" s="4">
        <v>20414173</v>
      </c>
      <c r="M104" s="54">
        <v>306212</v>
      </c>
      <c r="N104" s="146" t="s">
        <v>102</v>
      </c>
      <c r="O104" s="14">
        <v>0</v>
      </c>
      <c r="P104" s="42" t="s">
        <v>436</v>
      </c>
      <c r="Q104" s="57">
        <v>0</v>
      </c>
      <c r="R104" s="33" t="s">
        <v>1170</v>
      </c>
      <c r="S104" s="34" t="s">
        <v>1171</v>
      </c>
      <c r="T104" s="38">
        <v>13</v>
      </c>
      <c r="U104" s="34" t="s">
        <v>161</v>
      </c>
      <c r="V104" s="31">
        <v>3049</v>
      </c>
      <c r="W104" s="8"/>
      <c r="X104" s="8"/>
      <c r="Y104" s="8"/>
      <c r="Z104" s="35"/>
      <c r="AA104" s="7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2.75">
      <c r="A105" s="11">
        <v>103</v>
      </c>
      <c r="B105" s="42" t="s">
        <v>50</v>
      </c>
      <c r="C105" s="42" t="s">
        <v>43</v>
      </c>
      <c r="D105" s="43">
        <v>43587</v>
      </c>
      <c r="E105" s="174">
        <v>5435</v>
      </c>
      <c r="F105" s="49" t="s">
        <v>1181</v>
      </c>
      <c r="G105" s="30" t="s">
        <v>104</v>
      </c>
      <c r="H105" s="54">
        <v>12219.55</v>
      </c>
      <c r="I105" s="4"/>
      <c r="J105" s="4">
        <v>1961.3</v>
      </c>
      <c r="K105" s="4"/>
      <c r="L105" s="4">
        <v>3020417426</v>
      </c>
      <c r="M105" s="54">
        <v>13340979</v>
      </c>
      <c r="N105" s="146" t="s">
        <v>102</v>
      </c>
      <c r="O105" s="14">
        <v>16</v>
      </c>
      <c r="P105" s="42" t="s">
        <v>1273</v>
      </c>
      <c r="Q105" s="57">
        <v>0</v>
      </c>
      <c r="R105" s="33" t="s">
        <v>1274</v>
      </c>
      <c r="S105" s="34" t="s">
        <v>1275</v>
      </c>
      <c r="T105" s="38">
        <v>16</v>
      </c>
      <c r="U105" s="34" t="s">
        <v>1276</v>
      </c>
      <c r="V105" s="31" t="s">
        <v>1277</v>
      </c>
      <c r="W105" s="8"/>
      <c r="X105" s="8"/>
      <c r="Y105" s="8"/>
      <c r="Z105" s="35"/>
      <c r="AA105" s="7"/>
      <c r="AB105" s="36"/>
      <c r="AC105" s="1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2.75">
      <c r="A106" s="11">
        <v>104</v>
      </c>
      <c r="B106" s="42" t="s">
        <v>52</v>
      </c>
      <c r="C106" s="42" t="s">
        <v>44</v>
      </c>
      <c r="D106" s="43">
        <v>43587</v>
      </c>
      <c r="E106" s="174">
        <v>6139</v>
      </c>
      <c r="F106" s="49" t="s">
        <v>558</v>
      </c>
      <c r="G106" s="30"/>
      <c r="H106" s="54">
        <v>0</v>
      </c>
      <c r="I106" s="4"/>
      <c r="J106" s="4">
        <v>15832</v>
      </c>
      <c r="K106" s="4"/>
      <c r="L106" s="4">
        <v>49726947</v>
      </c>
      <c r="M106" s="54">
        <v>497269</v>
      </c>
      <c r="N106" s="146" t="s">
        <v>434</v>
      </c>
      <c r="O106" s="14">
        <v>0</v>
      </c>
      <c r="P106" s="42" t="s">
        <v>435</v>
      </c>
      <c r="Q106" s="57">
        <v>0</v>
      </c>
      <c r="R106" s="33" t="s">
        <v>1278</v>
      </c>
      <c r="S106" s="34" t="s">
        <v>1493</v>
      </c>
      <c r="T106" s="38">
        <v>28</v>
      </c>
      <c r="U106" s="34" t="s">
        <v>511</v>
      </c>
      <c r="V106" s="31" t="s">
        <v>1279</v>
      </c>
      <c r="W106" s="8"/>
      <c r="X106" s="8"/>
      <c r="Y106" s="8"/>
      <c r="Z106" s="35" t="s">
        <v>1280</v>
      </c>
      <c r="AA106" s="7">
        <v>39484</v>
      </c>
      <c r="AB106" s="36" t="s">
        <v>1281</v>
      </c>
      <c r="AC106" s="18">
        <v>40903</v>
      </c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2.75">
      <c r="A107" s="11">
        <v>105</v>
      </c>
      <c r="B107" s="42" t="s">
        <v>52</v>
      </c>
      <c r="C107" s="42" t="s">
        <v>53</v>
      </c>
      <c r="D107" s="43">
        <v>43587</v>
      </c>
      <c r="E107" s="174">
        <v>2149</v>
      </c>
      <c r="F107" s="49" t="s">
        <v>253</v>
      </c>
      <c r="G107" s="30" t="s">
        <v>104</v>
      </c>
      <c r="H107" s="54">
        <v>20.31</v>
      </c>
      <c r="I107" s="4"/>
      <c r="J107" s="4">
        <v>168</v>
      </c>
      <c r="K107" s="4"/>
      <c r="L107" s="4">
        <v>2555100</v>
      </c>
      <c r="M107" s="54">
        <v>38326</v>
      </c>
      <c r="N107" s="146" t="s">
        <v>102</v>
      </c>
      <c r="O107" s="14">
        <v>2</v>
      </c>
      <c r="P107" s="42" t="s">
        <v>436</v>
      </c>
      <c r="Q107" s="57">
        <v>0</v>
      </c>
      <c r="R107" s="33" t="s">
        <v>1282</v>
      </c>
      <c r="S107" s="34" t="s">
        <v>1283</v>
      </c>
      <c r="T107" s="38">
        <v>2</v>
      </c>
      <c r="U107" s="34" t="s">
        <v>671</v>
      </c>
      <c r="V107" s="31" t="s">
        <v>1284</v>
      </c>
      <c r="W107" s="8"/>
      <c r="X107" s="8"/>
      <c r="Y107" s="8"/>
      <c r="Z107" s="35" t="s">
        <v>1285</v>
      </c>
      <c r="AA107" s="7">
        <v>19590</v>
      </c>
      <c r="AB107" s="36" t="s">
        <v>223</v>
      </c>
      <c r="AC107" s="18">
        <v>20071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2.75">
      <c r="A108" s="11">
        <v>106</v>
      </c>
      <c r="B108" s="42" t="s">
        <v>52</v>
      </c>
      <c r="C108" s="42" t="s">
        <v>53</v>
      </c>
      <c r="D108" s="43">
        <v>43587</v>
      </c>
      <c r="E108" s="174">
        <v>5156</v>
      </c>
      <c r="F108" s="49" t="s">
        <v>342</v>
      </c>
      <c r="G108" s="30"/>
      <c r="H108" s="54">
        <v>27.57</v>
      </c>
      <c r="I108" s="4"/>
      <c r="J108" s="4"/>
      <c r="K108" s="4"/>
      <c r="L108" s="4">
        <v>2127720</v>
      </c>
      <c r="M108" s="54">
        <v>21277</v>
      </c>
      <c r="N108" s="146" t="s">
        <v>889</v>
      </c>
      <c r="O108" s="14">
        <v>0</v>
      </c>
      <c r="P108" s="42" t="s">
        <v>546</v>
      </c>
      <c r="Q108" s="57">
        <v>0</v>
      </c>
      <c r="R108" s="33" t="s">
        <v>1047</v>
      </c>
      <c r="S108" s="34" t="s">
        <v>1168</v>
      </c>
      <c r="T108" s="38">
        <v>20</v>
      </c>
      <c r="U108" s="34" t="s">
        <v>1286</v>
      </c>
      <c r="V108" s="31">
        <v>332</v>
      </c>
      <c r="W108" s="8"/>
      <c r="X108" s="8"/>
      <c r="Y108" s="8"/>
      <c r="Z108" s="35" t="s">
        <v>1287</v>
      </c>
      <c r="AA108" s="7">
        <v>43207</v>
      </c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2.75">
      <c r="A109" s="11">
        <v>107</v>
      </c>
      <c r="B109" s="42" t="s">
        <v>103</v>
      </c>
      <c r="C109" s="42" t="s">
        <v>43</v>
      </c>
      <c r="D109" s="43">
        <v>43591</v>
      </c>
      <c r="E109" s="174">
        <v>852</v>
      </c>
      <c r="F109" s="49" t="s">
        <v>1288</v>
      </c>
      <c r="G109" s="30" t="s">
        <v>104</v>
      </c>
      <c r="H109" s="54">
        <v>5787.56</v>
      </c>
      <c r="I109" s="4"/>
      <c r="J109" s="4">
        <v>1708.04</v>
      </c>
      <c r="K109" s="4"/>
      <c r="L109" s="4">
        <v>3673283</v>
      </c>
      <c r="M109" s="54">
        <v>36733</v>
      </c>
      <c r="N109" s="146" t="s">
        <v>102</v>
      </c>
      <c r="O109" s="14">
        <v>5</v>
      </c>
      <c r="P109" s="42" t="s">
        <v>1289</v>
      </c>
      <c r="Q109" s="57">
        <v>0</v>
      </c>
      <c r="R109" s="33" t="s">
        <v>1290</v>
      </c>
      <c r="S109" s="34" t="s">
        <v>756</v>
      </c>
      <c r="T109" s="38">
        <v>4</v>
      </c>
      <c r="U109" s="34" t="s">
        <v>1291</v>
      </c>
      <c r="V109" s="31" t="s">
        <v>1292</v>
      </c>
      <c r="W109" s="8"/>
      <c r="X109" s="8"/>
      <c r="Y109" s="8"/>
      <c r="Z109" s="35" t="s">
        <v>1293</v>
      </c>
      <c r="AA109" s="7">
        <v>42934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2.75">
      <c r="A110" s="11">
        <v>108</v>
      </c>
      <c r="B110" s="42" t="s">
        <v>52</v>
      </c>
      <c r="C110" s="42" t="s">
        <v>44</v>
      </c>
      <c r="D110" s="43">
        <v>43591</v>
      </c>
      <c r="E110" s="174">
        <v>6139</v>
      </c>
      <c r="F110" s="49" t="s">
        <v>1294</v>
      </c>
      <c r="G110" s="30"/>
      <c r="H110" s="54">
        <v>0</v>
      </c>
      <c r="I110" s="4"/>
      <c r="J110" s="4"/>
      <c r="K110" s="4"/>
      <c r="L110" s="4">
        <v>24605100</v>
      </c>
      <c r="M110" s="54">
        <v>246051</v>
      </c>
      <c r="N110" s="146" t="s">
        <v>434</v>
      </c>
      <c r="O110" s="14">
        <v>0</v>
      </c>
      <c r="P110" s="42" t="s">
        <v>435</v>
      </c>
      <c r="Q110" s="57">
        <v>0</v>
      </c>
      <c r="R110" s="33" t="s">
        <v>1278</v>
      </c>
      <c r="S110" s="34" t="s">
        <v>1295</v>
      </c>
      <c r="T110" s="38">
        <v>28</v>
      </c>
      <c r="U110" s="34" t="s">
        <v>511</v>
      </c>
      <c r="V110" s="31" t="s">
        <v>1296</v>
      </c>
      <c r="W110" s="8"/>
      <c r="X110" s="8"/>
      <c r="Y110" s="8"/>
      <c r="Z110" s="35"/>
      <c r="AA110" s="7"/>
      <c r="AB110" s="36"/>
      <c r="AC110" s="18"/>
      <c r="AD110" s="36"/>
      <c r="AE110" s="1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2.75">
      <c r="A111" s="11">
        <v>109</v>
      </c>
      <c r="B111" s="42" t="s">
        <v>23</v>
      </c>
      <c r="C111" s="42" t="s">
        <v>1389</v>
      </c>
      <c r="D111" s="43">
        <v>43591</v>
      </c>
      <c r="E111" s="174">
        <v>6432</v>
      </c>
      <c r="F111" s="49" t="s">
        <v>1388</v>
      </c>
      <c r="G111" s="30"/>
      <c r="H111" s="54">
        <v>22.78</v>
      </c>
      <c r="I111" s="4"/>
      <c r="J111" s="4">
        <v>60.93</v>
      </c>
      <c r="K111" s="4"/>
      <c r="L111" s="4">
        <f>43607+1071</f>
        <v>44678</v>
      </c>
      <c r="M111" s="54">
        <v>11170</v>
      </c>
      <c r="N111" s="146" t="s">
        <v>102</v>
      </c>
      <c r="O111" s="14">
        <v>1</v>
      </c>
      <c r="P111" s="42" t="s">
        <v>436</v>
      </c>
      <c r="Q111" s="57">
        <v>0</v>
      </c>
      <c r="R111" s="33" t="s">
        <v>1390</v>
      </c>
      <c r="S111" s="34" t="s">
        <v>1391</v>
      </c>
      <c r="T111" s="38">
        <v>30</v>
      </c>
      <c r="U111" s="34" t="s">
        <v>1392</v>
      </c>
      <c r="V111" s="31" t="s">
        <v>1393</v>
      </c>
      <c r="W111" s="8"/>
      <c r="X111" s="8"/>
      <c r="Y111" s="8"/>
      <c r="Z111" s="35"/>
      <c r="AA111" s="7"/>
      <c r="AB111" s="36"/>
      <c r="AC111" s="18"/>
      <c r="AD111" s="36"/>
      <c r="AE111" s="1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2.75">
      <c r="A112" s="11">
        <v>110</v>
      </c>
      <c r="B112" s="42" t="s">
        <v>50</v>
      </c>
      <c r="C112" s="42" t="s">
        <v>46</v>
      </c>
      <c r="D112" s="43">
        <v>43593</v>
      </c>
      <c r="E112" s="174">
        <v>32</v>
      </c>
      <c r="F112" s="49" t="s">
        <v>674</v>
      </c>
      <c r="G112" s="30"/>
      <c r="H112" s="54">
        <v>242.92</v>
      </c>
      <c r="I112" s="4"/>
      <c r="J112" s="4">
        <v>229.65</v>
      </c>
      <c r="K112" s="4"/>
      <c r="L112" s="4">
        <v>131248222</v>
      </c>
      <c r="M112" s="54">
        <v>924448</v>
      </c>
      <c r="N112" s="146" t="s">
        <v>434</v>
      </c>
      <c r="O112" s="14">
        <v>2</v>
      </c>
      <c r="P112" s="42" t="s">
        <v>435</v>
      </c>
      <c r="Q112" s="57">
        <v>0</v>
      </c>
      <c r="R112" s="33" t="s">
        <v>1297</v>
      </c>
      <c r="S112" s="34" t="s">
        <v>1298</v>
      </c>
      <c r="T112" s="38">
        <v>8</v>
      </c>
      <c r="U112" s="34" t="s">
        <v>445</v>
      </c>
      <c r="V112" s="31" t="s">
        <v>1299</v>
      </c>
      <c r="W112" s="8"/>
      <c r="X112" s="8"/>
      <c r="Y112" s="8"/>
      <c r="Z112" s="35" t="s">
        <v>1300</v>
      </c>
      <c r="AA112" s="7">
        <v>38502</v>
      </c>
      <c r="AB112" s="36" t="s">
        <v>924</v>
      </c>
      <c r="AC112" s="18">
        <v>38608</v>
      </c>
      <c r="AD112" s="36" t="s">
        <v>1301</v>
      </c>
      <c r="AE112" s="18">
        <v>42401</v>
      </c>
      <c r="AF112" s="36" t="s">
        <v>1157</v>
      </c>
      <c r="AG112" s="18">
        <v>42408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2.75">
      <c r="A113" s="11">
        <v>111</v>
      </c>
      <c r="B113" s="42" t="s">
        <v>103</v>
      </c>
      <c r="C113" s="42" t="s">
        <v>43</v>
      </c>
      <c r="D113" s="43">
        <v>43593</v>
      </c>
      <c r="E113" s="174">
        <v>3069</v>
      </c>
      <c r="F113" s="49" t="s">
        <v>1302</v>
      </c>
      <c r="G113" s="30" t="s">
        <v>104</v>
      </c>
      <c r="H113" s="54">
        <v>7952.31</v>
      </c>
      <c r="I113" s="4"/>
      <c r="J113" s="4">
        <v>2322.54</v>
      </c>
      <c r="K113" s="4"/>
      <c r="L113" s="4">
        <v>560621</v>
      </c>
      <c r="M113" s="54">
        <v>392435</v>
      </c>
      <c r="N113" s="146" t="s">
        <v>102</v>
      </c>
      <c r="O113" s="14">
        <v>8</v>
      </c>
      <c r="P113" s="42" t="s">
        <v>1303</v>
      </c>
      <c r="Q113" s="57">
        <v>0</v>
      </c>
      <c r="R113" s="33" t="s">
        <v>1304</v>
      </c>
      <c r="S113" s="34" t="s">
        <v>588</v>
      </c>
      <c r="T113" s="38">
        <v>1</v>
      </c>
      <c r="U113" s="34" t="s">
        <v>643</v>
      </c>
      <c r="V113" s="31">
        <v>5354</v>
      </c>
      <c r="W113" s="8"/>
      <c r="X113" s="8"/>
      <c r="Y113" s="8"/>
      <c r="Z113" s="35" t="s">
        <v>893</v>
      </c>
      <c r="AA113" s="7">
        <v>43060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2.75">
      <c r="A114" s="11">
        <v>112</v>
      </c>
      <c r="B114" s="42" t="s">
        <v>52</v>
      </c>
      <c r="C114" s="42" t="s">
        <v>44</v>
      </c>
      <c r="D114" s="43">
        <v>43594</v>
      </c>
      <c r="E114" s="174">
        <v>69</v>
      </c>
      <c r="F114" s="49" t="s">
        <v>780</v>
      </c>
      <c r="G114" s="30"/>
      <c r="H114" s="54">
        <v>0</v>
      </c>
      <c r="I114" s="4"/>
      <c r="J114" s="4">
        <v>128.61</v>
      </c>
      <c r="K114" s="4"/>
      <c r="L114" s="4">
        <v>30463489</v>
      </c>
      <c r="M114" s="54">
        <v>304635</v>
      </c>
      <c r="N114" s="146" t="s">
        <v>434</v>
      </c>
      <c r="O114" s="14">
        <v>0</v>
      </c>
      <c r="P114" s="42" t="s">
        <v>436</v>
      </c>
      <c r="Q114" s="57">
        <v>0</v>
      </c>
      <c r="R114" s="33" t="s">
        <v>1305</v>
      </c>
      <c r="S114" s="34" t="s">
        <v>1306</v>
      </c>
      <c r="T114" s="38">
        <v>5</v>
      </c>
      <c r="U114" s="34" t="s">
        <v>445</v>
      </c>
      <c r="V114" s="31">
        <v>5612</v>
      </c>
      <c r="W114" s="8"/>
      <c r="X114" s="8"/>
      <c r="Y114" s="8"/>
      <c r="Z114" s="35" t="s">
        <v>1307</v>
      </c>
      <c r="AA114" s="7">
        <v>37637</v>
      </c>
      <c r="AB114" s="36" t="s">
        <v>411</v>
      </c>
      <c r="AC114" s="18">
        <v>37707</v>
      </c>
      <c r="AD114" s="36" t="s">
        <v>1308</v>
      </c>
      <c r="AE114" s="18">
        <v>39328</v>
      </c>
      <c r="AF114" s="36" t="s">
        <v>1309</v>
      </c>
      <c r="AG114" s="18">
        <v>39470</v>
      </c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2.75">
      <c r="A115" s="11">
        <v>113</v>
      </c>
      <c r="B115" s="42" t="s">
        <v>103</v>
      </c>
      <c r="C115" s="42" t="s">
        <v>43</v>
      </c>
      <c r="D115" s="43">
        <v>43598</v>
      </c>
      <c r="E115" s="174">
        <v>1450</v>
      </c>
      <c r="F115" s="49" t="s">
        <v>715</v>
      </c>
      <c r="G115" s="30" t="s">
        <v>104</v>
      </c>
      <c r="H115" s="54">
        <v>321.95</v>
      </c>
      <c r="I115" s="4"/>
      <c r="J115" s="4">
        <v>567.6</v>
      </c>
      <c r="K115" s="4"/>
      <c r="L115" s="4">
        <v>40099059</v>
      </c>
      <c r="M115" s="54">
        <v>536830</v>
      </c>
      <c r="N115" s="146" t="s">
        <v>102</v>
      </c>
      <c r="O115" s="14">
        <v>2</v>
      </c>
      <c r="P115" s="42" t="s">
        <v>436</v>
      </c>
      <c r="Q115" s="57">
        <v>0</v>
      </c>
      <c r="R115" s="33" t="s">
        <v>1310</v>
      </c>
      <c r="S115" s="34" t="s">
        <v>1311</v>
      </c>
      <c r="T115" s="38">
        <v>4</v>
      </c>
      <c r="U115" s="34" t="s">
        <v>936</v>
      </c>
      <c r="V115" s="31">
        <v>1281</v>
      </c>
      <c r="W115" s="8"/>
      <c r="X115" s="8"/>
      <c r="Y115" s="8"/>
      <c r="Z115" s="35" t="s">
        <v>1300</v>
      </c>
      <c r="AA115" s="7">
        <v>23928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2.75">
      <c r="A116" s="11">
        <v>114</v>
      </c>
      <c r="B116" s="42" t="s">
        <v>52</v>
      </c>
      <c r="C116" s="42" t="s">
        <v>53</v>
      </c>
      <c r="D116" s="43">
        <v>43598</v>
      </c>
      <c r="E116" s="174">
        <v>5669</v>
      </c>
      <c r="F116" s="49" t="s">
        <v>194</v>
      </c>
      <c r="G116" s="30"/>
      <c r="H116" s="54">
        <v>11.61</v>
      </c>
      <c r="I116" s="4"/>
      <c r="J116" s="4">
        <v>24968</v>
      </c>
      <c r="K116" s="4"/>
      <c r="L116" s="4">
        <v>3802050</v>
      </c>
      <c r="M116" s="54">
        <v>38021</v>
      </c>
      <c r="N116" s="146" t="s">
        <v>434</v>
      </c>
      <c r="O116" s="14">
        <v>0</v>
      </c>
      <c r="P116" s="42" t="s">
        <v>435</v>
      </c>
      <c r="Q116" s="57">
        <v>0</v>
      </c>
      <c r="R116" s="33" t="s">
        <v>1312</v>
      </c>
      <c r="S116" s="34" t="s">
        <v>1313</v>
      </c>
      <c r="T116" s="38">
        <v>23</v>
      </c>
      <c r="U116" s="34" t="s">
        <v>439</v>
      </c>
      <c r="V116" s="31">
        <v>925</v>
      </c>
      <c r="W116" s="8"/>
      <c r="X116" s="8"/>
      <c r="Y116" s="8"/>
      <c r="Z116" s="35" t="s">
        <v>440</v>
      </c>
      <c r="AA116" s="7">
        <v>42698</v>
      </c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2.75">
      <c r="A117" s="11">
        <v>115</v>
      </c>
      <c r="B117" s="42" t="s">
        <v>52</v>
      </c>
      <c r="C117" s="42" t="s">
        <v>44</v>
      </c>
      <c r="D117" s="43">
        <v>43598</v>
      </c>
      <c r="E117" s="174">
        <v>1427</v>
      </c>
      <c r="F117" s="49" t="s">
        <v>447</v>
      </c>
      <c r="G117" s="30" t="s">
        <v>448</v>
      </c>
      <c r="H117" s="54">
        <v>0</v>
      </c>
      <c r="I117" s="4"/>
      <c r="J117" s="4">
        <v>460.55</v>
      </c>
      <c r="K117" s="4"/>
      <c r="L117" s="4">
        <v>1340000</v>
      </c>
      <c r="M117" s="54">
        <v>109720</v>
      </c>
      <c r="N117" s="146" t="s">
        <v>676</v>
      </c>
      <c r="O117" s="14">
        <v>0</v>
      </c>
      <c r="P117" s="42" t="s">
        <v>854</v>
      </c>
      <c r="Q117" s="57">
        <v>0</v>
      </c>
      <c r="R117" s="33" t="s">
        <v>1314</v>
      </c>
      <c r="S117" s="34" t="s">
        <v>1315</v>
      </c>
      <c r="T117" s="38">
        <v>9</v>
      </c>
      <c r="U117" s="34" t="s">
        <v>675</v>
      </c>
      <c r="V117" s="31">
        <v>2112</v>
      </c>
      <c r="W117" s="8"/>
      <c r="X117" s="8"/>
      <c r="Y117" s="8"/>
      <c r="Z117" s="35" t="s">
        <v>1316</v>
      </c>
      <c r="AA117" s="7">
        <v>23342</v>
      </c>
      <c r="AB117" s="36" t="s">
        <v>223</v>
      </c>
      <c r="AC117" s="18">
        <v>23449</v>
      </c>
      <c r="AD117" s="36"/>
      <c r="AE117" s="18"/>
      <c r="AF117" s="36"/>
      <c r="AG117" s="1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2.75">
      <c r="A118" s="11">
        <v>116</v>
      </c>
      <c r="B118" s="42" t="s">
        <v>50</v>
      </c>
      <c r="C118" s="42" t="s">
        <v>43</v>
      </c>
      <c r="D118" s="43">
        <v>43598</v>
      </c>
      <c r="E118" s="174">
        <v>654</v>
      </c>
      <c r="F118" s="49" t="s">
        <v>1317</v>
      </c>
      <c r="G118" s="30" t="s">
        <v>104</v>
      </c>
      <c r="H118" s="54">
        <v>2487.88</v>
      </c>
      <c r="I118" s="4"/>
      <c r="J118" s="4">
        <v>1350</v>
      </c>
      <c r="K118" s="4"/>
      <c r="L118" s="4">
        <v>629269519</v>
      </c>
      <c r="M118" s="54">
        <v>6607330</v>
      </c>
      <c r="N118" s="146" t="s">
        <v>102</v>
      </c>
      <c r="O118" s="14">
        <v>3</v>
      </c>
      <c r="P118" s="42" t="s">
        <v>1318</v>
      </c>
      <c r="Q118" s="57">
        <v>0</v>
      </c>
      <c r="R118" s="33" t="s">
        <v>345</v>
      </c>
      <c r="S118" s="34" t="s">
        <v>1319</v>
      </c>
      <c r="T118" s="38">
        <v>6</v>
      </c>
      <c r="U118" s="34" t="s">
        <v>1320</v>
      </c>
      <c r="V118" s="31" t="s">
        <v>1321</v>
      </c>
      <c r="W118" s="8"/>
      <c r="X118" s="8"/>
      <c r="Y118" s="8"/>
      <c r="Z118" s="35"/>
      <c r="AA118" s="7"/>
      <c r="AB118" s="36"/>
      <c r="AC118" s="36"/>
      <c r="AD118" s="36"/>
      <c r="AE118" s="1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2.75">
      <c r="A119" s="11">
        <v>117</v>
      </c>
      <c r="B119" s="32" t="s">
        <v>50</v>
      </c>
      <c r="C119" s="42" t="s">
        <v>43</v>
      </c>
      <c r="D119" s="21">
        <v>43598</v>
      </c>
      <c r="E119" s="146">
        <v>6539</v>
      </c>
      <c r="F119" s="34" t="s">
        <v>1322</v>
      </c>
      <c r="G119" s="30" t="s">
        <v>104</v>
      </c>
      <c r="H119" s="54">
        <v>16676.58</v>
      </c>
      <c r="I119" s="4"/>
      <c r="J119" s="22">
        <v>2834.44</v>
      </c>
      <c r="K119" s="4"/>
      <c r="L119" s="22">
        <v>4131522918</v>
      </c>
      <c r="M119" s="22">
        <v>40151512</v>
      </c>
      <c r="N119" s="34" t="s">
        <v>102</v>
      </c>
      <c r="O119" s="57">
        <v>16</v>
      </c>
      <c r="P119" s="149" t="s">
        <v>1323</v>
      </c>
      <c r="Q119" s="57">
        <v>0</v>
      </c>
      <c r="R119" s="33" t="s">
        <v>1324</v>
      </c>
      <c r="S119" s="33" t="s">
        <v>625</v>
      </c>
      <c r="T119" s="38">
        <v>27</v>
      </c>
      <c r="U119" s="34" t="s">
        <v>842</v>
      </c>
      <c r="V119" s="31" t="s">
        <v>1325</v>
      </c>
      <c r="W119" s="8"/>
      <c r="X119" s="8"/>
      <c r="Y119" s="8"/>
      <c r="Z119" s="35"/>
      <c r="AA119" s="7"/>
      <c r="AB119" s="36"/>
      <c r="AC119" s="18"/>
      <c r="AD119" s="36"/>
      <c r="AE119" s="18"/>
      <c r="AF119" s="36"/>
      <c r="AG119" s="18"/>
      <c r="AH119" s="36"/>
      <c r="AI119" s="36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2.75">
      <c r="A120" s="15">
        <v>118</v>
      </c>
      <c r="B120" s="30" t="s">
        <v>50</v>
      </c>
      <c r="C120" s="30" t="s">
        <v>43</v>
      </c>
      <c r="D120" s="3">
        <v>43598</v>
      </c>
      <c r="E120" s="146">
        <v>6523</v>
      </c>
      <c r="F120" s="34" t="s">
        <v>1326</v>
      </c>
      <c r="G120" s="30" t="s">
        <v>104</v>
      </c>
      <c r="H120" s="54">
        <v>11509.2</v>
      </c>
      <c r="I120" s="4"/>
      <c r="J120" s="4">
        <v>2634.1</v>
      </c>
      <c r="K120" s="2"/>
      <c r="L120" s="4">
        <v>2936322447</v>
      </c>
      <c r="M120" s="4">
        <v>30831386</v>
      </c>
      <c r="N120" s="31" t="s">
        <v>102</v>
      </c>
      <c r="O120" s="14">
        <v>13</v>
      </c>
      <c r="P120" s="42" t="s">
        <v>1327</v>
      </c>
      <c r="Q120" s="14">
        <v>0</v>
      </c>
      <c r="R120" s="31" t="s">
        <v>1328</v>
      </c>
      <c r="S120" s="31" t="s">
        <v>1004</v>
      </c>
      <c r="T120" s="38">
        <v>31</v>
      </c>
      <c r="U120" s="31" t="s">
        <v>1329</v>
      </c>
      <c r="V120" s="31" t="s">
        <v>1330</v>
      </c>
      <c r="W120" s="5"/>
      <c r="X120" s="8"/>
      <c r="Y120" s="8"/>
      <c r="Z120" s="35"/>
      <c r="AA120" s="7"/>
      <c r="AB120" s="36"/>
      <c r="AC120" s="18"/>
      <c r="AD120" s="36"/>
      <c r="AE120" s="18"/>
      <c r="AF120" s="36"/>
      <c r="AG120" s="1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2.75">
      <c r="A121" s="15">
        <v>119</v>
      </c>
      <c r="B121" s="30" t="s">
        <v>103</v>
      </c>
      <c r="C121" s="30" t="s">
        <v>46</v>
      </c>
      <c r="D121" s="3">
        <v>43601</v>
      </c>
      <c r="E121" s="146">
        <v>5669</v>
      </c>
      <c r="F121" s="34" t="s">
        <v>194</v>
      </c>
      <c r="G121" s="30"/>
      <c r="H121" s="54">
        <v>112.5</v>
      </c>
      <c r="I121" s="4"/>
      <c r="J121" s="4">
        <v>24968</v>
      </c>
      <c r="K121" s="2"/>
      <c r="L121" s="4">
        <v>29181754</v>
      </c>
      <c r="M121" s="4">
        <v>291818</v>
      </c>
      <c r="N121" s="31" t="s">
        <v>434</v>
      </c>
      <c r="O121" s="14">
        <v>0</v>
      </c>
      <c r="P121" s="42" t="s">
        <v>435</v>
      </c>
      <c r="Q121" s="14">
        <v>0</v>
      </c>
      <c r="R121" s="31" t="s">
        <v>1312</v>
      </c>
      <c r="S121" s="31" t="s">
        <v>1331</v>
      </c>
      <c r="T121" s="38">
        <v>23</v>
      </c>
      <c r="U121" s="31" t="s">
        <v>719</v>
      </c>
      <c r="V121" s="31" t="s">
        <v>1332</v>
      </c>
      <c r="W121" s="5"/>
      <c r="X121" s="8"/>
      <c r="Y121" s="8"/>
      <c r="Z121" s="35" t="s">
        <v>1333</v>
      </c>
      <c r="AA121" s="7">
        <v>43342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2.75">
      <c r="A122" s="13">
        <v>120</v>
      </c>
      <c r="B122" s="38" t="s">
        <v>50</v>
      </c>
      <c r="C122" s="38" t="s">
        <v>43</v>
      </c>
      <c r="D122" s="7">
        <v>43605</v>
      </c>
      <c r="E122" s="153">
        <v>3903</v>
      </c>
      <c r="F122" s="49" t="s">
        <v>1334</v>
      </c>
      <c r="G122" s="38" t="s">
        <v>104</v>
      </c>
      <c r="H122" s="54">
        <v>7176.36</v>
      </c>
      <c r="I122" s="8"/>
      <c r="J122" s="10">
        <v>1449</v>
      </c>
      <c r="K122" s="8"/>
      <c r="L122" s="10">
        <v>1782258409</v>
      </c>
      <c r="M122" s="10">
        <v>17961147</v>
      </c>
      <c r="N122" s="36" t="s">
        <v>102</v>
      </c>
      <c r="O122" s="152">
        <v>9</v>
      </c>
      <c r="P122" s="148" t="s">
        <v>1335</v>
      </c>
      <c r="Q122" s="152">
        <v>0</v>
      </c>
      <c r="R122" s="36" t="s">
        <v>649</v>
      </c>
      <c r="S122" s="48" t="s">
        <v>1336</v>
      </c>
      <c r="T122" s="38">
        <v>12</v>
      </c>
      <c r="U122" s="49" t="s">
        <v>651</v>
      </c>
      <c r="V122" s="35" t="s">
        <v>1337</v>
      </c>
      <c r="W122" s="8"/>
      <c r="X122" s="8"/>
      <c r="Y122" s="8"/>
      <c r="Z122" s="35"/>
      <c r="AA122" s="7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2.75">
      <c r="A123" s="13">
        <v>121</v>
      </c>
      <c r="B123" s="38" t="s">
        <v>103</v>
      </c>
      <c r="C123" s="38" t="s">
        <v>43</v>
      </c>
      <c r="D123" s="7">
        <v>43605</v>
      </c>
      <c r="E123" s="153">
        <v>2251</v>
      </c>
      <c r="F123" s="49" t="s">
        <v>415</v>
      </c>
      <c r="G123" s="38" t="s">
        <v>448</v>
      </c>
      <c r="H123" s="54">
        <v>140</v>
      </c>
      <c r="I123" s="8"/>
      <c r="J123" s="10">
        <v>231.8</v>
      </c>
      <c r="K123" s="8"/>
      <c r="L123" s="10">
        <v>6231218</v>
      </c>
      <c r="M123" s="10">
        <v>73588</v>
      </c>
      <c r="N123" s="36" t="s">
        <v>102</v>
      </c>
      <c r="O123" s="152">
        <v>2</v>
      </c>
      <c r="P123" s="148" t="s">
        <v>436</v>
      </c>
      <c r="Q123" s="152">
        <v>0</v>
      </c>
      <c r="R123" s="36" t="s">
        <v>1338</v>
      </c>
      <c r="S123" s="48" t="s">
        <v>1339</v>
      </c>
      <c r="T123" s="38">
        <v>2</v>
      </c>
      <c r="U123" s="49" t="s">
        <v>1340</v>
      </c>
      <c r="V123" s="35">
        <v>4120</v>
      </c>
      <c r="W123" s="8"/>
      <c r="X123" s="8"/>
      <c r="Y123" s="8"/>
      <c r="Z123" s="35" t="s">
        <v>1341</v>
      </c>
      <c r="AA123" s="7">
        <v>39745</v>
      </c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2.75">
      <c r="A124" s="13">
        <v>122</v>
      </c>
      <c r="B124" s="38" t="s">
        <v>103</v>
      </c>
      <c r="C124" s="38" t="s">
        <v>43</v>
      </c>
      <c r="D124" s="7">
        <v>43605</v>
      </c>
      <c r="E124" s="153">
        <v>2</v>
      </c>
      <c r="F124" s="49" t="s">
        <v>116</v>
      </c>
      <c r="G124" s="38" t="s">
        <v>104</v>
      </c>
      <c r="H124" s="54">
        <v>41906.29</v>
      </c>
      <c r="I124" s="8"/>
      <c r="J124" s="10">
        <v>3755.6</v>
      </c>
      <c r="K124" s="8"/>
      <c r="L124" s="10">
        <v>378006</v>
      </c>
      <c r="M124" s="10">
        <v>264604</v>
      </c>
      <c r="N124" s="36" t="s">
        <v>475</v>
      </c>
      <c r="O124" s="152">
        <v>27</v>
      </c>
      <c r="P124" s="148" t="s">
        <v>1342</v>
      </c>
      <c r="Q124" s="152">
        <v>0</v>
      </c>
      <c r="R124" s="36" t="s">
        <v>1343</v>
      </c>
      <c r="S124" s="48" t="s">
        <v>137</v>
      </c>
      <c r="T124" s="38">
        <v>11</v>
      </c>
      <c r="U124" s="49" t="s">
        <v>1344</v>
      </c>
      <c r="V124" s="35" t="s">
        <v>1345</v>
      </c>
      <c r="W124" s="8"/>
      <c r="X124" s="8"/>
      <c r="Y124" s="8"/>
      <c r="Z124" s="35" t="s">
        <v>1346</v>
      </c>
      <c r="AA124" s="7">
        <v>42935</v>
      </c>
      <c r="AB124" s="36"/>
      <c r="AC124" s="1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2.75">
      <c r="A125" s="13">
        <v>123</v>
      </c>
      <c r="B125" s="38" t="s">
        <v>50</v>
      </c>
      <c r="C125" s="38" t="s">
        <v>46</v>
      </c>
      <c r="D125" s="7">
        <v>43607</v>
      </c>
      <c r="E125" s="153">
        <v>1205</v>
      </c>
      <c r="F125" s="49" t="s">
        <v>1347</v>
      </c>
      <c r="G125" s="152"/>
      <c r="H125" s="54">
        <v>239.59</v>
      </c>
      <c r="I125" s="8"/>
      <c r="J125" s="10">
        <v>280.5</v>
      </c>
      <c r="K125" s="8"/>
      <c r="L125" s="10">
        <v>48236576</v>
      </c>
      <c r="M125" s="10">
        <v>341429</v>
      </c>
      <c r="N125" s="36" t="s">
        <v>434</v>
      </c>
      <c r="O125" s="152">
        <v>1</v>
      </c>
      <c r="P125" s="148" t="s">
        <v>1348</v>
      </c>
      <c r="Q125" s="152">
        <v>0</v>
      </c>
      <c r="R125" s="36" t="s">
        <v>1349</v>
      </c>
      <c r="S125" s="48" t="s">
        <v>1350</v>
      </c>
      <c r="T125" s="38">
        <v>11</v>
      </c>
      <c r="U125" s="49" t="s">
        <v>1351</v>
      </c>
      <c r="V125" s="35">
        <v>1574</v>
      </c>
      <c r="W125" s="8"/>
      <c r="X125" s="8"/>
      <c r="Y125" s="8"/>
      <c r="Z125" s="153"/>
      <c r="AA125" s="152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2.75">
      <c r="A126" s="13">
        <v>124</v>
      </c>
      <c r="B126" s="38" t="s">
        <v>103</v>
      </c>
      <c r="C126" s="38" t="s">
        <v>43</v>
      </c>
      <c r="D126" s="7">
        <v>43609</v>
      </c>
      <c r="E126" s="153">
        <v>5150</v>
      </c>
      <c r="F126" s="49" t="s">
        <v>1352</v>
      </c>
      <c r="G126" s="38" t="s">
        <v>104</v>
      </c>
      <c r="H126" s="54">
        <v>13661.99</v>
      </c>
      <c r="I126" s="8"/>
      <c r="J126" s="10">
        <v>4214</v>
      </c>
      <c r="K126" s="8"/>
      <c r="L126" s="10">
        <v>27407576</v>
      </c>
      <c r="M126" s="10">
        <v>19185303</v>
      </c>
      <c r="N126" s="36" t="s">
        <v>102</v>
      </c>
      <c r="O126" s="152">
        <v>5</v>
      </c>
      <c r="P126" s="148" t="s">
        <v>1353</v>
      </c>
      <c r="Q126" s="152">
        <v>0</v>
      </c>
      <c r="R126" s="36" t="s">
        <v>1354</v>
      </c>
      <c r="S126" s="48" t="s">
        <v>1355</v>
      </c>
      <c r="T126" s="38">
        <v>18</v>
      </c>
      <c r="U126" s="49" t="s">
        <v>1356</v>
      </c>
      <c r="V126" s="35" t="s">
        <v>1357</v>
      </c>
      <c r="W126" s="8"/>
      <c r="X126" s="8"/>
      <c r="Y126" s="8"/>
      <c r="Z126" s="35" t="s">
        <v>1358</v>
      </c>
      <c r="AA126" s="7">
        <v>43441</v>
      </c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2.75">
      <c r="A127" s="13">
        <v>125</v>
      </c>
      <c r="B127" s="38" t="s">
        <v>52</v>
      </c>
      <c r="C127" s="38" t="s">
        <v>1360</v>
      </c>
      <c r="D127" s="7">
        <v>43612</v>
      </c>
      <c r="E127" s="153">
        <v>6455</v>
      </c>
      <c r="F127" s="49" t="s">
        <v>1234</v>
      </c>
      <c r="G127" s="38"/>
      <c r="H127" s="54">
        <v>43.83</v>
      </c>
      <c r="I127" s="8"/>
      <c r="J127" s="10">
        <v>143</v>
      </c>
      <c r="K127" s="8"/>
      <c r="L127" s="10">
        <v>4052785</v>
      </c>
      <c r="M127" s="52">
        <v>30396</v>
      </c>
      <c r="N127" s="36" t="s">
        <v>102</v>
      </c>
      <c r="O127" s="38">
        <v>2</v>
      </c>
      <c r="P127" s="148" t="s">
        <v>436</v>
      </c>
      <c r="Q127" s="152">
        <v>0</v>
      </c>
      <c r="R127" s="36" t="s">
        <v>1361</v>
      </c>
      <c r="S127" s="48" t="s">
        <v>1362</v>
      </c>
      <c r="T127" s="38">
        <v>25</v>
      </c>
      <c r="U127" s="49" t="s">
        <v>1363</v>
      </c>
      <c r="V127" s="35">
        <v>4189</v>
      </c>
      <c r="W127" s="8"/>
      <c r="X127" s="8"/>
      <c r="Y127" s="8"/>
      <c r="Z127" s="35" t="s">
        <v>178</v>
      </c>
      <c r="AA127" s="7">
        <v>25277</v>
      </c>
      <c r="AB127" s="36" t="s">
        <v>1364</v>
      </c>
      <c r="AC127" s="18">
        <v>27514</v>
      </c>
      <c r="AD127" s="36" t="s">
        <v>1365</v>
      </c>
      <c r="AE127" s="18">
        <v>32106</v>
      </c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2.75">
      <c r="A128" s="13">
        <v>126</v>
      </c>
      <c r="B128" s="38" t="s">
        <v>23</v>
      </c>
      <c r="C128" s="38" t="s">
        <v>1394</v>
      </c>
      <c r="D128" s="7">
        <v>43614</v>
      </c>
      <c r="E128" s="153">
        <v>6432</v>
      </c>
      <c r="F128" s="49" t="s">
        <v>1395</v>
      </c>
      <c r="G128" s="38"/>
      <c r="H128" s="54">
        <v>21.9</v>
      </c>
      <c r="I128" s="8"/>
      <c r="J128" s="10">
        <v>60.1</v>
      </c>
      <c r="K128" s="8"/>
      <c r="L128" s="10">
        <v>1509260</v>
      </c>
      <c r="M128" s="10">
        <v>22639</v>
      </c>
      <c r="N128" s="36" t="s">
        <v>102</v>
      </c>
      <c r="O128" s="152">
        <v>1</v>
      </c>
      <c r="P128" s="148" t="s">
        <v>436</v>
      </c>
      <c r="Q128" s="152">
        <v>0</v>
      </c>
      <c r="R128" s="36" t="s">
        <v>1396</v>
      </c>
      <c r="S128" s="48" t="s">
        <v>1397</v>
      </c>
      <c r="T128" s="38">
        <v>30</v>
      </c>
      <c r="U128" s="49" t="s">
        <v>603</v>
      </c>
      <c r="V128" s="35" t="s">
        <v>1398</v>
      </c>
      <c r="W128" s="8"/>
      <c r="X128" s="8"/>
      <c r="Y128" s="8"/>
      <c r="Z128" s="35"/>
      <c r="AA128" s="7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2.75">
      <c r="A129" s="13">
        <v>127</v>
      </c>
      <c r="B129" s="38" t="s">
        <v>23</v>
      </c>
      <c r="C129" s="38" t="s">
        <v>1389</v>
      </c>
      <c r="D129" s="7">
        <v>43614</v>
      </c>
      <c r="E129" s="153">
        <v>6423</v>
      </c>
      <c r="F129" s="49" t="s">
        <v>674</v>
      </c>
      <c r="G129" s="38"/>
      <c r="H129" s="54">
        <v>42.43</v>
      </c>
      <c r="I129" s="8"/>
      <c r="J129" s="10">
        <v>62.92</v>
      </c>
      <c r="K129" s="8"/>
      <c r="L129" s="10">
        <v>92013</v>
      </c>
      <c r="M129" s="10">
        <v>92013</v>
      </c>
      <c r="N129" s="36" t="s">
        <v>102</v>
      </c>
      <c r="O129" s="152">
        <v>1</v>
      </c>
      <c r="P129" s="148" t="s">
        <v>436</v>
      </c>
      <c r="Q129" s="152">
        <v>0</v>
      </c>
      <c r="R129" s="36" t="s">
        <v>1399</v>
      </c>
      <c r="S129" s="48" t="s">
        <v>1400</v>
      </c>
      <c r="T129" s="38">
        <v>37</v>
      </c>
      <c r="U129" s="49" t="s">
        <v>603</v>
      </c>
      <c r="V129" s="35" t="s">
        <v>1401</v>
      </c>
      <c r="W129" s="8"/>
      <c r="X129" s="8"/>
      <c r="Y129" s="8"/>
      <c r="Z129" s="35"/>
      <c r="AA129" s="7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2.75">
      <c r="A130" s="13">
        <v>128</v>
      </c>
      <c r="B130" s="38" t="s">
        <v>52</v>
      </c>
      <c r="C130" s="38" t="s">
        <v>53</v>
      </c>
      <c r="D130" s="7">
        <v>43615</v>
      </c>
      <c r="E130" s="153">
        <v>5423</v>
      </c>
      <c r="F130" s="49" t="s">
        <v>243</v>
      </c>
      <c r="G130" s="152"/>
      <c r="H130" s="54">
        <v>17.45</v>
      </c>
      <c r="I130" s="8"/>
      <c r="J130" s="10"/>
      <c r="K130" s="8"/>
      <c r="L130" s="10">
        <v>8248380</v>
      </c>
      <c r="M130" s="10">
        <v>98185</v>
      </c>
      <c r="N130" s="36" t="s">
        <v>434</v>
      </c>
      <c r="O130" s="152">
        <v>2</v>
      </c>
      <c r="P130" s="148" t="s">
        <v>435</v>
      </c>
      <c r="Q130" s="152">
        <v>0</v>
      </c>
      <c r="R130" s="36" t="s">
        <v>1366</v>
      </c>
      <c r="S130" s="48" t="s">
        <v>1367</v>
      </c>
      <c r="T130" s="38">
        <v>14</v>
      </c>
      <c r="U130" s="49" t="s">
        <v>1241</v>
      </c>
      <c r="V130" s="35" t="s">
        <v>1368</v>
      </c>
      <c r="W130" s="8"/>
      <c r="X130" s="8"/>
      <c r="Y130" s="8"/>
      <c r="Z130" s="35" t="s">
        <v>1369</v>
      </c>
      <c r="AA130" s="7">
        <v>41306</v>
      </c>
      <c r="AB130" s="36" t="s">
        <v>1370</v>
      </c>
      <c r="AC130" s="18">
        <v>41574</v>
      </c>
      <c r="AD130" s="36" t="s">
        <v>1371</v>
      </c>
      <c r="AE130" s="18">
        <v>41669</v>
      </c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2.75">
      <c r="A131" s="13">
        <v>129</v>
      </c>
      <c r="B131" s="38" t="s">
        <v>50</v>
      </c>
      <c r="C131" s="38" t="s">
        <v>54</v>
      </c>
      <c r="D131" s="7">
        <v>43615</v>
      </c>
      <c r="E131" s="153">
        <v>2829</v>
      </c>
      <c r="F131" s="49" t="s">
        <v>1372</v>
      </c>
      <c r="G131" s="152"/>
      <c r="H131" s="54">
        <v>313.41</v>
      </c>
      <c r="I131" s="8"/>
      <c r="J131" s="10">
        <v>309.57</v>
      </c>
      <c r="K131" s="8"/>
      <c r="L131" s="10">
        <v>95489470</v>
      </c>
      <c r="M131" s="10">
        <v>864506</v>
      </c>
      <c r="N131" s="36" t="s">
        <v>434</v>
      </c>
      <c r="O131" s="152">
        <v>4</v>
      </c>
      <c r="P131" s="148" t="s">
        <v>860</v>
      </c>
      <c r="Q131" s="152">
        <v>0</v>
      </c>
      <c r="R131" s="36" t="s">
        <v>1373</v>
      </c>
      <c r="S131" s="48" t="s">
        <v>1374</v>
      </c>
      <c r="T131" s="38">
        <v>12</v>
      </c>
      <c r="U131" s="49" t="s">
        <v>1375</v>
      </c>
      <c r="V131" s="35" t="s">
        <v>1376</v>
      </c>
      <c r="W131" s="8"/>
      <c r="X131" s="8"/>
      <c r="Y131" s="8"/>
      <c r="Z131" s="35" t="s">
        <v>1377</v>
      </c>
      <c r="AA131" s="7">
        <v>37908</v>
      </c>
      <c r="AB131" s="36" t="s">
        <v>426</v>
      </c>
      <c r="AC131" s="18">
        <v>38553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2.75">
      <c r="A132" s="13">
        <v>130</v>
      </c>
      <c r="B132" s="38" t="s">
        <v>23</v>
      </c>
      <c r="C132" s="38" t="s">
        <v>81</v>
      </c>
      <c r="D132" s="7">
        <v>43615</v>
      </c>
      <c r="E132" s="153">
        <v>742</v>
      </c>
      <c r="F132" s="49" t="s">
        <v>1266</v>
      </c>
      <c r="G132" s="152"/>
      <c r="H132" s="54">
        <v>27.2</v>
      </c>
      <c r="I132" s="8"/>
      <c r="J132" s="10">
        <v>425</v>
      </c>
      <c r="K132" s="8"/>
      <c r="L132" s="10">
        <v>3471210</v>
      </c>
      <c r="M132" s="10">
        <v>52068</v>
      </c>
      <c r="N132" s="36" t="s">
        <v>1402</v>
      </c>
      <c r="O132" s="152">
        <v>1</v>
      </c>
      <c r="P132" s="148" t="s">
        <v>1403</v>
      </c>
      <c r="Q132" s="152">
        <v>0</v>
      </c>
      <c r="R132" s="36" t="s">
        <v>1404</v>
      </c>
      <c r="S132" s="48" t="s">
        <v>1405</v>
      </c>
      <c r="T132" s="38">
        <v>7</v>
      </c>
      <c r="U132" s="49" t="s">
        <v>226</v>
      </c>
      <c r="V132" s="35">
        <v>586</v>
      </c>
      <c r="W132" s="8"/>
      <c r="X132" s="8"/>
      <c r="Y132" s="8"/>
      <c r="Z132" s="153"/>
      <c r="AA132" s="152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2.75">
      <c r="A133" s="13">
        <v>131</v>
      </c>
      <c r="B133" s="38" t="s">
        <v>52</v>
      </c>
      <c r="C133" s="38" t="s">
        <v>44</v>
      </c>
      <c r="D133" s="7">
        <v>43615</v>
      </c>
      <c r="E133" s="153">
        <v>238</v>
      </c>
      <c r="F133" s="49" t="s">
        <v>342</v>
      </c>
      <c r="G133" s="152"/>
      <c r="H133" s="54">
        <v>4.13</v>
      </c>
      <c r="I133" s="8"/>
      <c r="J133" s="10"/>
      <c r="K133" s="8"/>
      <c r="L133" s="10">
        <v>96706</v>
      </c>
      <c r="M133" s="10">
        <v>96706</v>
      </c>
      <c r="N133" s="36" t="s">
        <v>102</v>
      </c>
      <c r="O133" s="152">
        <v>0</v>
      </c>
      <c r="P133" s="148" t="s">
        <v>436</v>
      </c>
      <c r="Q133" s="152">
        <v>0</v>
      </c>
      <c r="R133" s="36" t="s">
        <v>1378</v>
      </c>
      <c r="S133" s="48" t="s">
        <v>1379</v>
      </c>
      <c r="T133" s="38">
        <v>7</v>
      </c>
      <c r="U133" s="49" t="s">
        <v>1380</v>
      </c>
      <c r="V133" s="153">
        <v>182</v>
      </c>
      <c r="W133" s="8"/>
      <c r="X133" s="8"/>
      <c r="Y133" s="8"/>
      <c r="Z133" s="35" t="s">
        <v>1381</v>
      </c>
      <c r="AA133" s="7">
        <v>15148</v>
      </c>
      <c r="AB133" s="36" t="s">
        <v>223</v>
      </c>
      <c r="AC133" s="18">
        <v>16215</v>
      </c>
      <c r="AD133" s="36" t="s">
        <v>1382</v>
      </c>
      <c r="AE133" s="18">
        <v>26206</v>
      </c>
      <c r="AF133" s="36" t="s">
        <v>1383</v>
      </c>
      <c r="AG133" s="18">
        <v>34855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2.75">
      <c r="A134" s="13">
        <v>132</v>
      </c>
      <c r="B134" s="38" t="s">
        <v>50</v>
      </c>
      <c r="C134" s="38" t="s">
        <v>43</v>
      </c>
      <c r="D134" s="44">
        <v>43615</v>
      </c>
      <c r="E134" s="153">
        <v>1264</v>
      </c>
      <c r="F134" s="49" t="s">
        <v>116</v>
      </c>
      <c r="G134" s="38" t="s">
        <v>104</v>
      </c>
      <c r="H134" s="54">
        <v>618.08</v>
      </c>
      <c r="I134" s="8"/>
      <c r="J134" s="10">
        <v>638.64</v>
      </c>
      <c r="K134" s="8"/>
      <c r="L134" s="10">
        <v>102049726</v>
      </c>
      <c r="M134" s="10">
        <v>1071522</v>
      </c>
      <c r="N134" s="36" t="s">
        <v>102</v>
      </c>
      <c r="O134" s="152">
        <v>3</v>
      </c>
      <c r="P134" s="148" t="s">
        <v>1384</v>
      </c>
      <c r="Q134" s="152">
        <v>0</v>
      </c>
      <c r="R134" s="36" t="s">
        <v>1385</v>
      </c>
      <c r="S134" s="48" t="s">
        <v>1386</v>
      </c>
      <c r="T134" s="38">
        <v>3</v>
      </c>
      <c r="U134" s="49" t="s">
        <v>1387</v>
      </c>
      <c r="V134" s="153">
        <v>5107</v>
      </c>
      <c r="W134" s="8"/>
      <c r="X134" s="8"/>
      <c r="Y134" s="8"/>
      <c r="Z134" s="153"/>
      <c r="AA134" s="152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2.75">
      <c r="A135" s="13">
        <v>133</v>
      </c>
      <c r="B135" s="38" t="s">
        <v>50</v>
      </c>
      <c r="C135" s="38" t="s">
        <v>43</v>
      </c>
      <c r="D135" s="7">
        <v>43619</v>
      </c>
      <c r="E135" s="153">
        <v>719</v>
      </c>
      <c r="F135" s="49" t="s">
        <v>1495</v>
      </c>
      <c r="G135" s="38" t="s">
        <v>104</v>
      </c>
      <c r="H135" s="54">
        <v>11861.01</v>
      </c>
      <c r="I135" s="8"/>
      <c r="J135" s="10">
        <v>2197.02</v>
      </c>
      <c r="K135" s="8"/>
      <c r="L135" s="10">
        <v>43478883</v>
      </c>
      <c r="M135" s="10">
        <f>40746390-12223917</f>
        <v>28522473</v>
      </c>
      <c r="N135" s="36" t="s">
        <v>102</v>
      </c>
      <c r="O135" s="152">
        <v>16</v>
      </c>
      <c r="P135" s="148" t="s">
        <v>1496</v>
      </c>
      <c r="Q135" s="152">
        <v>0</v>
      </c>
      <c r="R135" s="36" t="s">
        <v>1497</v>
      </c>
      <c r="S135" s="48" t="s">
        <v>1498</v>
      </c>
      <c r="T135" s="38">
        <v>9</v>
      </c>
      <c r="U135" s="49" t="s">
        <v>1499</v>
      </c>
      <c r="V135" s="35" t="s">
        <v>1500</v>
      </c>
      <c r="W135" s="8"/>
      <c r="X135" s="8"/>
      <c r="Y135" s="8"/>
      <c r="Z135" s="35"/>
      <c r="AA135" s="7"/>
      <c r="AB135" s="36"/>
      <c r="AC135" s="18"/>
      <c r="AD135" s="36"/>
      <c r="AE135" s="1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2.75">
      <c r="A136" s="13">
        <v>134</v>
      </c>
      <c r="B136" s="38" t="s">
        <v>103</v>
      </c>
      <c r="C136" s="38" t="s">
        <v>43</v>
      </c>
      <c r="D136" s="7">
        <v>43619</v>
      </c>
      <c r="E136" s="153">
        <v>1019</v>
      </c>
      <c r="F136" s="49" t="s">
        <v>1501</v>
      </c>
      <c r="G136" s="152"/>
      <c r="H136" s="54">
        <v>14505.58</v>
      </c>
      <c r="I136" s="8"/>
      <c r="J136" s="10">
        <v>2427</v>
      </c>
      <c r="K136" s="8"/>
      <c r="L136" s="10">
        <v>107771175</v>
      </c>
      <c r="M136" s="10">
        <v>569303</v>
      </c>
      <c r="N136" s="36" t="s">
        <v>102</v>
      </c>
      <c r="O136" s="152">
        <v>12</v>
      </c>
      <c r="P136" s="148" t="s">
        <v>1502</v>
      </c>
      <c r="Q136" s="152">
        <v>0</v>
      </c>
      <c r="R136" s="36" t="s">
        <v>606</v>
      </c>
      <c r="S136" s="48" t="s">
        <v>1503</v>
      </c>
      <c r="T136" s="38">
        <v>9</v>
      </c>
      <c r="U136" s="49" t="s">
        <v>1235</v>
      </c>
      <c r="V136" s="153">
        <v>2406</v>
      </c>
      <c r="W136" s="8"/>
      <c r="X136" s="8"/>
      <c r="Y136" s="8"/>
      <c r="Z136" s="35" t="s">
        <v>1504</v>
      </c>
      <c r="AA136" s="7">
        <v>43111</v>
      </c>
      <c r="AB136" s="36"/>
      <c r="AC136" s="18"/>
      <c r="AD136" s="36"/>
      <c r="AE136" s="18"/>
      <c r="AF136" s="36"/>
      <c r="AG136" s="18"/>
      <c r="AH136" s="36"/>
      <c r="AI136" s="18"/>
      <c r="AJ136" s="36"/>
      <c r="AK136" s="18"/>
      <c r="AL136" s="36"/>
      <c r="AM136" s="1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2.75">
      <c r="A137" s="13">
        <v>135</v>
      </c>
      <c r="B137" s="38" t="s">
        <v>103</v>
      </c>
      <c r="C137" s="38" t="s">
        <v>43</v>
      </c>
      <c r="D137" s="7">
        <v>43619</v>
      </c>
      <c r="E137" s="153">
        <v>850</v>
      </c>
      <c r="F137" s="49" t="s">
        <v>1505</v>
      </c>
      <c r="G137" s="38" t="s">
        <v>104</v>
      </c>
      <c r="H137" s="54">
        <v>8053.7</v>
      </c>
      <c r="I137" s="8"/>
      <c r="J137" s="10">
        <v>2232.01</v>
      </c>
      <c r="K137" s="8"/>
      <c r="L137" s="10">
        <v>493759</v>
      </c>
      <c r="M137" s="10">
        <v>493759</v>
      </c>
      <c r="N137" s="36" t="s">
        <v>102</v>
      </c>
      <c r="O137" s="152">
        <v>5</v>
      </c>
      <c r="P137" s="148" t="s">
        <v>1506</v>
      </c>
      <c r="Q137" s="152">
        <v>0</v>
      </c>
      <c r="R137" s="36" t="s">
        <v>1511</v>
      </c>
      <c r="S137" s="48" t="s">
        <v>756</v>
      </c>
      <c r="T137" s="38">
        <v>4</v>
      </c>
      <c r="U137" s="49" t="s">
        <v>1507</v>
      </c>
      <c r="V137" s="35" t="s">
        <v>1508</v>
      </c>
      <c r="W137" s="8"/>
      <c r="X137" s="8"/>
      <c r="Y137" s="8"/>
      <c r="Z137" s="35" t="s">
        <v>1509</v>
      </c>
      <c r="AA137" s="7">
        <v>42734</v>
      </c>
      <c r="AB137" s="36" t="s">
        <v>1510</v>
      </c>
      <c r="AC137" s="18">
        <v>43440</v>
      </c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2.75">
      <c r="A138" s="13">
        <v>136</v>
      </c>
      <c r="B138" s="38" t="s">
        <v>52</v>
      </c>
      <c r="C138" s="38" t="s">
        <v>53</v>
      </c>
      <c r="D138" s="7">
        <v>43621</v>
      </c>
      <c r="E138" s="153">
        <v>40</v>
      </c>
      <c r="F138" s="49" t="s">
        <v>442</v>
      </c>
      <c r="G138" s="38"/>
      <c r="H138" s="54">
        <v>141</v>
      </c>
      <c r="I138" s="8"/>
      <c r="J138" s="10"/>
      <c r="K138" s="8"/>
      <c r="L138" s="10">
        <v>316754</v>
      </c>
      <c r="M138" s="10">
        <v>3167</v>
      </c>
      <c r="N138" s="36" t="s">
        <v>889</v>
      </c>
      <c r="O138" s="152">
        <v>0</v>
      </c>
      <c r="P138" s="148" t="s">
        <v>546</v>
      </c>
      <c r="Q138" s="152">
        <v>0</v>
      </c>
      <c r="R138" s="36" t="s">
        <v>443</v>
      </c>
      <c r="S138" s="48" t="s">
        <v>444</v>
      </c>
      <c r="T138" s="38">
        <v>7</v>
      </c>
      <c r="U138" s="49" t="s">
        <v>445</v>
      </c>
      <c r="V138" s="35">
        <v>3350</v>
      </c>
      <c r="W138" s="8"/>
      <c r="X138" s="8"/>
      <c r="Y138" s="8"/>
      <c r="Z138" s="153"/>
      <c r="AA138" s="152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2.75">
      <c r="A139" s="13">
        <v>137</v>
      </c>
      <c r="B139" s="38" t="s">
        <v>52</v>
      </c>
      <c r="C139" s="38" t="s">
        <v>44</v>
      </c>
      <c r="D139" s="7">
        <v>43621</v>
      </c>
      <c r="E139" s="153">
        <v>17</v>
      </c>
      <c r="F139" s="49" t="s">
        <v>558</v>
      </c>
      <c r="G139" s="152"/>
      <c r="H139" s="54">
        <v>0</v>
      </c>
      <c r="I139" s="8"/>
      <c r="J139" s="10">
        <v>741.6</v>
      </c>
      <c r="K139" s="8"/>
      <c r="L139" s="10">
        <v>1819092</v>
      </c>
      <c r="M139" s="10">
        <v>18191</v>
      </c>
      <c r="N139" s="36" t="s">
        <v>434</v>
      </c>
      <c r="O139" s="152">
        <v>2</v>
      </c>
      <c r="P139" s="148" t="s">
        <v>435</v>
      </c>
      <c r="Q139" s="152">
        <v>0</v>
      </c>
      <c r="R139" s="36" t="s">
        <v>1512</v>
      </c>
      <c r="S139" s="48" t="s">
        <v>1513</v>
      </c>
      <c r="T139" s="38">
        <v>9</v>
      </c>
      <c r="U139" s="49" t="s">
        <v>1235</v>
      </c>
      <c r="V139" s="35" t="s">
        <v>1514</v>
      </c>
      <c r="W139" s="8"/>
      <c r="X139" s="8"/>
      <c r="Y139" s="8"/>
      <c r="Z139" s="35" t="s">
        <v>1515</v>
      </c>
      <c r="AA139" s="7">
        <v>42528</v>
      </c>
      <c r="AB139" s="36" t="s">
        <v>1516</v>
      </c>
      <c r="AC139" s="18">
        <v>42817</v>
      </c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2.75">
      <c r="A140" s="13">
        <v>138</v>
      </c>
      <c r="B140" s="38" t="s">
        <v>103</v>
      </c>
      <c r="C140" s="38" t="s">
        <v>46</v>
      </c>
      <c r="D140" s="7">
        <v>43621</v>
      </c>
      <c r="E140" s="153">
        <v>61</v>
      </c>
      <c r="F140" s="49" t="s">
        <v>858</v>
      </c>
      <c r="G140" s="152"/>
      <c r="H140" s="54">
        <v>177.11</v>
      </c>
      <c r="I140" s="8"/>
      <c r="J140" s="10">
        <v>378</v>
      </c>
      <c r="K140" s="8"/>
      <c r="L140" s="10">
        <v>7545050</v>
      </c>
      <c r="M140" s="10">
        <v>109776</v>
      </c>
      <c r="N140" s="36" t="s">
        <v>102</v>
      </c>
      <c r="O140" s="152">
        <v>2</v>
      </c>
      <c r="P140" s="148" t="s">
        <v>1517</v>
      </c>
      <c r="Q140" s="152">
        <v>0</v>
      </c>
      <c r="R140" s="36" t="s">
        <v>1518</v>
      </c>
      <c r="S140" s="48" t="s">
        <v>1519</v>
      </c>
      <c r="T140" s="38">
        <v>6</v>
      </c>
      <c r="U140" s="49" t="s">
        <v>1520</v>
      </c>
      <c r="V140" s="153">
        <v>4681</v>
      </c>
      <c r="W140" s="8"/>
      <c r="X140" s="8"/>
      <c r="Y140" s="8"/>
      <c r="Z140" s="35" t="s">
        <v>1521</v>
      </c>
      <c r="AA140" s="7">
        <v>42853</v>
      </c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2.75">
      <c r="A141" s="13">
        <v>139</v>
      </c>
      <c r="B141" s="38" t="s">
        <v>52</v>
      </c>
      <c r="C141" s="38" t="s">
        <v>53</v>
      </c>
      <c r="D141" s="7">
        <v>43622</v>
      </c>
      <c r="E141" s="153">
        <v>51</v>
      </c>
      <c r="F141" s="49" t="s">
        <v>1522</v>
      </c>
      <c r="G141" s="38"/>
      <c r="H141" s="54">
        <v>5.22</v>
      </c>
      <c r="I141" s="8"/>
      <c r="J141" s="10"/>
      <c r="K141" s="8"/>
      <c r="L141" s="10">
        <v>590000</v>
      </c>
      <c r="M141" s="10">
        <v>5900</v>
      </c>
      <c r="N141" s="36" t="s">
        <v>889</v>
      </c>
      <c r="O141" s="152">
        <v>0</v>
      </c>
      <c r="P141" s="148" t="s">
        <v>546</v>
      </c>
      <c r="Q141" s="152">
        <v>0</v>
      </c>
      <c r="R141" s="36" t="s">
        <v>1523</v>
      </c>
      <c r="S141" s="48" t="s">
        <v>1524</v>
      </c>
      <c r="T141" s="38">
        <v>6</v>
      </c>
      <c r="U141" s="49" t="s">
        <v>445</v>
      </c>
      <c r="V141" s="35">
        <v>3790</v>
      </c>
      <c r="W141" s="8"/>
      <c r="X141" s="8"/>
      <c r="Y141" s="8"/>
      <c r="Z141" s="35"/>
      <c r="AA141" s="7"/>
      <c r="AB141" s="36"/>
      <c r="AC141" s="1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2.75">
      <c r="A142" s="13">
        <v>140</v>
      </c>
      <c r="B142" s="38" t="s">
        <v>52</v>
      </c>
      <c r="C142" s="38" t="s">
        <v>44</v>
      </c>
      <c r="D142" s="7">
        <v>43622</v>
      </c>
      <c r="E142" s="153">
        <v>17</v>
      </c>
      <c r="F142" s="49" t="s">
        <v>558</v>
      </c>
      <c r="G142" s="38"/>
      <c r="H142" s="54">
        <v>0</v>
      </c>
      <c r="I142" s="8"/>
      <c r="J142" s="10">
        <v>741</v>
      </c>
      <c r="K142" s="8"/>
      <c r="L142" s="10">
        <v>1248930</v>
      </c>
      <c r="M142" s="10">
        <v>12489</v>
      </c>
      <c r="N142" s="36" t="s">
        <v>434</v>
      </c>
      <c r="O142" s="152">
        <v>2</v>
      </c>
      <c r="P142" s="148" t="s">
        <v>435</v>
      </c>
      <c r="Q142" s="152">
        <v>0</v>
      </c>
      <c r="R142" s="36" t="s">
        <v>1512</v>
      </c>
      <c r="S142" s="48" t="s">
        <v>1513</v>
      </c>
      <c r="T142" s="38">
        <v>9</v>
      </c>
      <c r="U142" s="49" t="s">
        <v>1525</v>
      </c>
      <c r="V142" s="35" t="s">
        <v>1526</v>
      </c>
      <c r="W142" s="8"/>
      <c r="X142" s="8"/>
      <c r="Y142" s="8"/>
      <c r="Z142" s="35" t="s">
        <v>1515</v>
      </c>
      <c r="AA142" s="7">
        <v>42528</v>
      </c>
      <c r="AB142" s="36" t="s">
        <v>1516</v>
      </c>
      <c r="AC142" s="18">
        <v>42817</v>
      </c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2.75">
      <c r="A143" s="13">
        <v>141</v>
      </c>
      <c r="B143" s="38" t="s">
        <v>103</v>
      </c>
      <c r="C143" s="38" t="s">
        <v>43</v>
      </c>
      <c r="D143" s="7">
        <v>43622</v>
      </c>
      <c r="E143" s="153">
        <v>3932</v>
      </c>
      <c r="F143" s="49" t="s">
        <v>1527</v>
      </c>
      <c r="G143" s="38" t="s">
        <v>104</v>
      </c>
      <c r="H143" s="54">
        <v>15968.37</v>
      </c>
      <c r="I143" s="8"/>
      <c r="J143" s="10">
        <v>2562.18</v>
      </c>
      <c r="K143" s="8"/>
      <c r="L143" s="10">
        <v>191775</v>
      </c>
      <c r="M143" s="10">
        <v>134243</v>
      </c>
      <c r="N143" s="36" t="s">
        <v>102</v>
      </c>
      <c r="O143" s="152">
        <v>16</v>
      </c>
      <c r="P143" s="148" t="s">
        <v>1528</v>
      </c>
      <c r="Q143" s="152">
        <v>0</v>
      </c>
      <c r="R143" s="36" t="s">
        <v>136</v>
      </c>
      <c r="S143" s="48" t="s">
        <v>137</v>
      </c>
      <c r="T143" s="38">
        <v>16</v>
      </c>
      <c r="U143" s="49" t="s">
        <v>726</v>
      </c>
      <c r="V143" s="153">
        <v>2779</v>
      </c>
      <c r="W143" s="8"/>
      <c r="X143" s="8"/>
      <c r="Y143" s="8"/>
      <c r="Z143" s="35" t="s">
        <v>500</v>
      </c>
      <c r="AA143" s="7">
        <v>43199</v>
      </c>
      <c r="AB143" s="36"/>
      <c r="AC143" s="18"/>
      <c r="AD143" s="36"/>
      <c r="AE143" s="18"/>
      <c r="AF143" s="36"/>
      <c r="AG143" s="18"/>
      <c r="AH143" s="36"/>
      <c r="AI143" s="1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2.75">
      <c r="A144" s="13">
        <v>142</v>
      </c>
      <c r="B144" s="38" t="s">
        <v>52</v>
      </c>
      <c r="C144" s="38" t="s">
        <v>44</v>
      </c>
      <c r="D144" s="7">
        <v>43626</v>
      </c>
      <c r="E144" s="153">
        <v>17</v>
      </c>
      <c r="F144" s="49" t="s">
        <v>558</v>
      </c>
      <c r="G144" s="152"/>
      <c r="H144" s="54">
        <v>0</v>
      </c>
      <c r="I144" s="8"/>
      <c r="J144" s="10"/>
      <c r="K144" s="8"/>
      <c r="L144" s="10">
        <v>5747995</v>
      </c>
      <c r="M144" s="10">
        <v>57480</v>
      </c>
      <c r="N144" s="36" t="s">
        <v>1529</v>
      </c>
      <c r="O144" s="152">
        <v>2</v>
      </c>
      <c r="P144" s="148" t="s">
        <v>435</v>
      </c>
      <c r="Q144" s="152">
        <v>0</v>
      </c>
      <c r="R144" s="36" t="s">
        <v>1512</v>
      </c>
      <c r="S144" s="48" t="s">
        <v>1530</v>
      </c>
      <c r="T144" s="38">
        <v>9</v>
      </c>
      <c r="U144" s="49" t="s">
        <v>1235</v>
      </c>
      <c r="V144" s="35" t="s">
        <v>1531</v>
      </c>
      <c r="W144" s="8"/>
      <c r="X144" s="8"/>
      <c r="Y144" s="8"/>
      <c r="Z144" s="35" t="s">
        <v>1515</v>
      </c>
      <c r="AA144" s="7">
        <v>42528</v>
      </c>
      <c r="AB144" s="36" t="s">
        <v>1516</v>
      </c>
      <c r="AC144" s="18">
        <v>42817</v>
      </c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2.75">
      <c r="A145" s="13">
        <v>143</v>
      </c>
      <c r="B145" s="38" t="s">
        <v>52</v>
      </c>
      <c r="C145" s="38" t="s">
        <v>53</v>
      </c>
      <c r="D145" s="7">
        <v>43627</v>
      </c>
      <c r="E145" s="153">
        <v>2366</v>
      </c>
      <c r="F145" s="49" t="s">
        <v>995</v>
      </c>
      <c r="G145" s="152"/>
      <c r="H145" s="54">
        <v>0.36</v>
      </c>
      <c r="I145" s="8"/>
      <c r="J145" s="10">
        <v>573.8</v>
      </c>
      <c r="K145" s="8"/>
      <c r="L145" s="10">
        <v>1902666</v>
      </c>
      <c r="M145" s="10">
        <v>19258</v>
      </c>
      <c r="N145" s="36" t="s">
        <v>486</v>
      </c>
      <c r="O145" s="152">
        <v>0</v>
      </c>
      <c r="P145" s="148" t="s">
        <v>854</v>
      </c>
      <c r="Q145" s="152">
        <v>0</v>
      </c>
      <c r="R145" s="36" t="s">
        <v>1532</v>
      </c>
      <c r="S145" s="48" t="s">
        <v>1533</v>
      </c>
      <c r="T145" s="38">
        <v>2</v>
      </c>
      <c r="U145" s="49" t="s">
        <v>1534</v>
      </c>
      <c r="V145" s="153">
        <v>1456</v>
      </c>
      <c r="W145" s="8"/>
      <c r="X145" s="8"/>
      <c r="Y145" s="8"/>
      <c r="Z145" s="35" t="s">
        <v>1535</v>
      </c>
      <c r="AA145" s="7">
        <v>42768</v>
      </c>
      <c r="AB145" s="36" t="s">
        <v>1536</v>
      </c>
      <c r="AC145" s="18">
        <v>43186</v>
      </c>
      <c r="AD145" s="36"/>
      <c r="AE145" s="18"/>
      <c r="AF145" s="36"/>
      <c r="AG145" s="1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2.75">
      <c r="A146" s="13">
        <v>144</v>
      </c>
      <c r="B146" s="38" t="s">
        <v>52</v>
      </c>
      <c r="C146" s="38" t="s">
        <v>53</v>
      </c>
      <c r="D146" s="7">
        <v>43629</v>
      </c>
      <c r="E146" s="153">
        <v>5407</v>
      </c>
      <c r="F146" s="49" t="s">
        <v>243</v>
      </c>
      <c r="G146" s="152"/>
      <c r="H146" s="54">
        <v>97.14</v>
      </c>
      <c r="I146" s="8"/>
      <c r="J146" s="10"/>
      <c r="K146" s="8"/>
      <c r="L146" s="10">
        <v>3015279</v>
      </c>
      <c r="M146" s="10">
        <v>30153</v>
      </c>
      <c r="N146" s="36" t="s">
        <v>889</v>
      </c>
      <c r="O146" s="152">
        <v>0</v>
      </c>
      <c r="P146" s="148" t="s">
        <v>546</v>
      </c>
      <c r="Q146" s="152">
        <v>0</v>
      </c>
      <c r="R146" s="36" t="s">
        <v>707</v>
      </c>
      <c r="S146" s="48" t="s">
        <v>165</v>
      </c>
      <c r="T146" s="38">
        <v>12</v>
      </c>
      <c r="U146" s="49" t="s">
        <v>706</v>
      </c>
      <c r="V146" s="153">
        <v>220</v>
      </c>
      <c r="W146" s="8"/>
      <c r="X146" s="8"/>
      <c r="Y146" s="8"/>
      <c r="Z146" s="35" t="s">
        <v>709</v>
      </c>
      <c r="AA146" s="7">
        <v>42853</v>
      </c>
      <c r="AB146" s="36" t="s">
        <v>1539</v>
      </c>
      <c r="AC146" s="18">
        <v>43517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2.75">
      <c r="A147" s="13">
        <v>145</v>
      </c>
      <c r="B147" s="38" t="s">
        <v>52</v>
      </c>
      <c r="C147" s="38" t="s">
        <v>53</v>
      </c>
      <c r="D147" s="7">
        <v>43629</v>
      </c>
      <c r="E147" s="153">
        <v>5420</v>
      </c>
      <c r="F147" s="49" t="s">
        <v>1537</v>
      </c>
      <c r="G147" s="152"/>
      <c r="H147" s="54">
        <v>19.5</v>
      </c>
      <c r="I147" s="8"/>
      <c r="J147" s="10"/>
      <c r="K147" s="8"/>
      <c r="L147" s="10">
        <v>815150</v>
      </c>
      <c r="M147" s="10">
        <v>8151</v>
      </c>
      <c r="N147" s="36" t="s">
        <v>889</v>
      </c>
      <c r="O147" s="152">
        <v>0</v>
      </c>
      <c r="P147" s="148" t="s">
        <v>546</v>
      </c>
      <c r="Q147" s="152">
        <v>0</v>
      </c>
      <c r="R147" s="36" t="s">
        <v>1538</v>
      </c>
      <c r="S147" s="48" t="s">
        <v>1336</v>
      </c>
      <c r="T147" s="38">
        <v>14</v>
      </c>
      <c r="U147" s="49" t="s">
        <v>1241</v>
      </c>
      <c r="V147" s="153">
        <v>2045</v>
      </c>
      <c r="W147" s="8"/>
      <c r="X147" s="8"/>
      <c r="Y147" s="8"/>
      <c r="Z147" s="35" t="s">
        <v>1540</v>
      </c>
      <c r="AA147" s="7">
        <v>43132</v>
      </c>
      <c r="AB147" s="36"/>
      <c r="AC147" s="18"/>
      <c r="AD147" s="36"/>
      <c r="AE147" s="18"/>
      <c r="AF147" s="36"/>
      <c r="AG147" s="1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2.75">
      <c r="A148" s="13">
        <v>146</v>
      </c>
      <c r="B148" s="38" t="s">
        <v>52</v>
      </c>
      <c r="C148" s="38" t="s">
        <v>53</v>
      </c>
      <c r="D148" s="44">
        <v>43630</v>
      </c>
      <c r="E148" s="153">
        <v>5866</v>
      </c>
      <c r="F148" s="49" t="s">
        <v>558</v>
      </c>
      <c r="G148" s="152"/>
      <c r="H148" s="54">
        <v>1.67</v>
      </c>
      <c r="I148" s="8"/>
      <c r="J148" s="10"/>
      <c r="K148" s="8"/>
      <c r="L148" s="10">
        <v>563122</v>
      </c>
      <c r="M148" s="10">
        <v>6697</v>
      </c>
      <c r="N148" s="36" t="s">
        <v>102</v>
      </c>
      <c r="O148" s="152">
        <v>1</v>
      </c>
      <c r="P148" s="148" t="s">
        <v>436</v>
      </c>
      <c r="Q148" s="152">
        <v>0</v>
      </c>
      <c r="R148" s="36" t="s">
        <v>1541</v>
      </c>
      <c r="S148" s="48" t="s">
        <v>1542</v>
      </c>
      <c r="T148" s="38">
        <v>23</v>
      </c>
      <c r="U148" s="49" t="s">
        <v>791</v>
      </c>
      <c r="V148" s="153">
        <v>997</v>
      </c>
      <c r="W148" s="8"/>
      <c r="X148" s="8"/>
      <c r="Y148" s="8"/>
      <c r="Z148" s="35" t="s">
        <v>432</v>
      </c>
      <c r="AA148" s="44">
        <v>25331</v>
      </c>
      <c r="AB148" s="36" t="s">
        <v>223</v>
      </c>
      <c r="AC148" s="18">
        <v>27508</v>
      </c>
      <c r="AD148" s="36" t="s">
        <v>1543</v>
      </c>
      <c r="AE148" s="18">
        <v>41773</v>
      </c>
      <c r="AF148" s="36" t="s">
        <v>1544</v>
      </c>
      <c r="AG148" s="18">
        <v>42352</v>
      </c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2.75">
      <c r="A149" s="13">
        <v>147</v>
      </c>
      <c r="B149" s="38" t="s">
        <v>23</v>
      </c>
      <c r="C149" s="38">
        <v>1959</v>
      </c>
      <c r="D149" s="7">
        <v>43633</v>
      </c>
      <c r="E149" s="153">
        <v>819</v>
      </c>
      <c r="F149" s="49" t="s">
        <v>415</v>
      </c>
      <c r="G149" s="152"/>
      <c r="H149" s="54">
        <v>152.4</v>
      </c>
      <c r="I149" s="8"/>
      <c r="J149" s="10">
        <v>305.5</v>
      </c>
      <c r="K149" s="8"/>
      <c r="L149" s="10">
        <v>27425294</v>
      </c>
      <c r="M149" s="10">
        <v>411379</v>
      </c>
      <c r="N149" s="36" t="s">
        <v>102</v>
      </c>
      <c r="O149" s="152">
        <v>2</v>
      </c>
      <c r="P149" s="148" t="s">
        <v>436</v>
      </c>
      <c r="Q149" s="152">
        <v>0</v>
      </c>
      <c r="R149" s="36" t="s">
        <v>1617</v>
      </c>
      <c r="S149" s="48" t="s">
        <v>1618</v>
      </c>
      <c r="T149" s="38">
        <v>9</v>
      </c>
      <c r="U149" s="49" t="s">
        <v>1619</v>
      </c>
      <c r="V149" s="153">
        <v>2539</v>
      </c>
      <c r="W149" s="8"/>
      <c r="X149" s="8"/>
      <c r="Y149" s="8"/>
      <c r="Z149" s="35"/>
      <c r="AA149" s="7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2.75">
      <c r="A150" s="13">
        <v>148</v>
      </c>
      <c r="B150" s="38" t="s">
        <v>23</v>
      </c>
      <c r="C150" s="38" t="s">
        <v>81</v>
      </c>
      <c r="D150" s="7">
        <v>43634</v>
      </c>
      <c r="E150" s="153">
        <v>5123</v>
      </c>
      <c r="F150" s="49" t="s">
        <v>447</v>
      </c>
      <c r="G150" s="152"/>
      <c r="H150" s="54">
        <v>140</v>
      </c>
      <c r="I150" s="8"/>
      <c r="J150" s="10"/>
      <c r="K150" s="8"/>
      <c r="L150" s="10">
        <v>25017300</v>
      </c>
      <c r="M150" s="10">
        <v>375259</v>
      </c>
      <c r="N150" s="36" t="s">
        <v>1402</v>
      </c>
      <c r="O150" s="152">
        <v>1</v>
      </c>
      <c r="P150" s="148" t="s">
        <v>435</v>
      </c>
      <c r="Q150" s="152">
        <v>0</v>
      </c>
      <c r="R150" s="36" t="s">
        <v>1620</v>
      </c>
      <c r="S150" s="48" t="s">
        <v>1621</v>
      </c>
      <c r="T150" s="38">
        <v>14</v>
      </c>
      <c r="U150" s="49" t="s">
        <v>1622</v>
      </c>
      <c r="V150" s="153">
        <v>215</v>
      </c>
      <c r="W150" s="8"/>
      <c r="X150" s="8"/>
      <c r="Y150" s="8"/>
      <c r="Z150" s="35"/>
      <c r="AA150" s="7"/>
      <c r="AB150" s="36"/>
      <c r="AC150" s="18"/>
      <c r="AD150" s="36"/>
      <c r="AE150" s="1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2.75">
      <c r="A151" s="13">
        <v>149</v>
      </c>
      <c r="B151" s="38" t="s">
        <v>52</v>
      </c>
      <c r="C151" s="38" t="s">
        <v>44</v>
      </c>
      <c r="D151" s="7">
        <v>43634</v>
      </c>
      <c r="E151" s="153">
        <v>162</v>
      </c>
      <c r="F151" s="49" t="s">
        <v>1094</v>
      </c>
      <c r="G151" s="152"/>
      <c r="H151" s="54">
        <v>0</v>
      </c>
      <c r="I151" s="8"/>
      <c r="J151" s="10"/>
      <c r="K151" s="8"/>
      <c r="L151" s="10">
        <v>10621706</v>
      </c>
      <c r="M151" s="10">
        <v>201956</v>
      </c>
      <c r="N151" s="36" t="s">
        <v>1545</v>
      </c>
      <c r="O151" s="152">
        <v>0</v>
      </c>
      <c r="P151" s="148" t="s">
        <v>854</v>
      </c>
      <c r="Q151" s="152">
        <v>0</v>
      </c>
      <c r="R151" s="36" t="s">
        <v>1552</v>
      </c>
      <c r="S151" s="48" t="s">
        <v>1546</v>
      </c>
      <c r="T151" s="38">
        <v>5</v>
      </c>
      <c r="U151" s="49" t="s">
        <v>1547</v>
      </c>
      <c r="V151" s="35">
        <v>4951</v>
      </c>
      <c r="W151" s="8"/>
      <c r="X151" s="8"/>
      <c r="Y151" s="8"/>
      <c r="Z151" s="35" t="s">
        <v>1548</v>
      </c>
      <c r="AA151" s="7">
        <v>15645</v>
      </c>
      <c r="AB151" s="36" t="s">
        <v>223</v>
      </c>
      <c r="AC151" s="18">
        <v>15979</v>
      </c>
      <c r="AD151" s="36" t="s">
        <v>1549</v>
      </c>
      <c r="AE151" s="18">
        <v>19742</v>
      </c>
      <c r="AF151" s="36" t="s">
        <v>223</v>
      </c>
      <c r="AG151" s="18">
        <v>20052</v>
      </c>
      <c r="AH151" s="36" t="s">
        <v>1550</v>
      </c>
      <c r="AI151" s="36" t="s">
        <v>1551</v>
      </c>
      <c r="AJ151" s="36" t="s">
        <v>223</v>
      </c>
      <c r="AK151" s="18">
        <v>30099</v>
      </c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2.75">
      <c r="A152" s="13">
        <v>150</v>
      </c>
      <c r="B152" s="38" t="s">
        <v>52</v>
      </c>
      <c r="C152" s="38" t="s">
        <v>44</v>
      </c>
      <c r="D152" s="7">
        <v>42539</v>
      </c>
      <c r="E152" s="153">
        <v>3971</v>
      </c>
      <c r="F152" s="49" t="s">
        <v>628</v>
      </c>
      <c r="G152" s="152"/>
      <c r="H152" s="54">
        <v>0</v>
      </c>
      <c r="I152" s="8"/>
      <c r="J152" s="10"/>
      <c r="K152" s="8"/>
      <c r="L152" s="10">
        <v>31338396</v>
      </c>
      <c r="M152" s="10">
        <v>406482</v>
      </c>
      <c r="N152" s="36" t="s">
        <v>1545</v>
      </c>
      <c r="O152" s="152">
        <v>0</v>
      </c>
      <c r="P152" s="148" t="s">
        <v>854</v>
      </c>
      <c r="Q152" s="152">
        <v>0</v>
      </c>
      <c r="R152" s="36" t="s">
        <v>1553</v>
      </c>
      <c r="S152" s="48" t="s">
        <v>1554</v>
      </c>
      <c r="T152" s="38">
        <v>22</v>
      </c>
      <c r="U152" s="49" t="s">
        <v>1555</v>
      </c>
      <c r="V152" s="153">
        <v>5611</v>
      </c>
      <c r="W152" s="8"/>
      <c r="X152" s="8"/>
      <c r="Y152" s="8"/>
      <c r="Z152" s="35" t="s">
        <v>1556</v>
      </c>
      <c r="AA152" s="7">
        <v>19754</v>
      </c>
      <c r="AB152" s="36" t="s">
        <v>223</v>
      </c>
      <c r="AC152" s="18">
        <v>21594</v>
      </c>
      <c r="AD152" s="36" t="s">
        <v>1557</v>
      </c>
      <c r="AE152" s="18">
        <v>33780</v>
      </c>
      <c r="AF152" s="36" t="s">
        <v>1558</v>
      </c>
      <c r="AG152" s="18">
        <v>34284</v>
      </c>
      <c r="AH152" s="36" t="s">
        <v>1559</v>
      </c>
      <c r="AI152" s="18">
        <v>39336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2.75">
      <c r="A153" s="13">
        <v>151</v>
      </c>
      <c r="B153" s="38" t="s">
        <v>23</v>
      </c>
      <c r="C153" s="38" t="s">
        <v>81</v>
      </c>
      <c r="D153" s="7">
        <v>43636</v>
      </c>
      <c r="E153" s="153">
        <v>5802</v>
      </c>
      <c r="F153" s="49" t="s">
        <v>186</v>
      </c>
      <c r="G153" s="152"/>
      <c r="H153" s="54">
        <v>212.48</v>
      </c>
      <c r="I153" s="8"/>
      <c r="J153" s="10">
        <v>157.61</v>
      </c>
      <c r="K153" s="8"/>
      <c r="L153" s="10">
        <v>27321103</v>
      </c>
      <c r="M153" s="10">
        <v>409817</v>
      </c>
      <c r="N153" s="36" t="s">
        <v>1402</v>
      </c>
      <c r="O153" s="152">
        <v>1</v>
      </c>
      <c r="P153" s="148" t="s">
        <v>435</v>
      </c>
      <c r="Q153" s="152">
        <v>0</v>
      </c>
      <c r="R153" s="36" t="s">
        <v>1623</v>
      </c>
      <c r="S153" s="48" t="s">
        <v>1624</v>
      </c>
      <c r="T153" s="38">
        <v>13</v>
      </c>
      <c r="U153" s="49" t="s">
        <v>695</v>
      </c>
      <c r="V153" s="35">
        <v>607</v>
      </c>
      <c r="W153" s="8"/>
      <c r="X153" s="8"/>
      <c r="Y153" s="8"/>
      <c r="Z153" s="35"/>
      <c r="AA153" s="7"/>
      <c r="AB153" s="36"/>
      <c r="AC153" s="18"/>
      <c r="AD153" s="36"/>
      <c r="AE153" s="18"/>
      <c r="AF153" s="36"/>
      <c r="AG153" s="18"/>
      <c r="AH153" s="36"/>
      <c r="AI153" s="18"/>
      <c r="AJ153" s="36"/>
      <c r="AK153" s="18"/>
      <c r="AL153" s="36"/>
      <c r="AM153" s="1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2.75">
      <c r="A154" s="13">
        <v>152</v>
      </c>
      <c r="B154" s="38" t="s">
        <v>50</v>
      </c>
      <c r="C154" s="38" t="s">
        <v>46</v>
      </c>
      <c r="D154" s="7">
        <v>43637</v>
      </c>
      <c r="E154" s="153">
        <v>1205</v>
      </c>
      <c r="F154" s="49" t="s">
        <v>1560</v>
      </c>
      <c r="G154" s="152"/>
      <c r="H154" s="54">
        <v>237.03</v>
      </c>
      <c r="I154" s="8"/>
      <c r="J154" s="10">
        <v>280.5</v>
      </c>
      <c r="K154" s="8"/>
      <c r="L154" s="10">
        <v>70000000</v>
      </c>
      <c r="M154" s="10">
        <v>490000</v>
      </c>
      <c r="N154" s="36" t="s">
        <v>495</v>
      </c>
      <c r="O154" s="152">
        <v>1</v>
      </c>
      <c r="P154" s="148" t="s">
        <v>435</v>
      </c>
      <c r="Q154" s="152">
        <v>0</v>
      </c>
      <c r="R154" s="36" t="s">
        <v>1349</v>
      </c>
      <c r="S154" s="48" t="s">
        <v>1350</v>
      </c>
      <c r="T154" s="38">
        <v>11</v>
      </c>
      <c r="U154" s="49" t="s">
        <v>1351</v>
      </c>
      <c r="V154" s="153">
        <v>1576</v>
      </c>
      <c r="W154" s="8"/>
      <c r="X154" s="8"/>
      <c r="Y154" s="8"/>
      <c r="Z154" s="35" t="s">
        <v>1561</v>
      </c>
      <c r="AA154" s="7">
        <v>36780</v>
      </c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2.75">
      <c r="A155" s="13">
        <v>153</v>
      </c>
      <c r="B155" s="38" t="s">
        <v>103</v>
      </c>
      <c r="C155" s="38" t="s">
        <v>441</v>
      </c>
      <c r="D155" s="7">
        <v>43637</v>
      </c>
      <c r="E155" s="153">
        <v>1558</v>
      </c>
      <c r="F155" s="49" t="s">
        <v>632</v>
      </c>
      <c r="G155" s="152"/>
      <c r="H155" s="54">
        <v>10.8</v>
      </c>
      <c r="I155" s="8"/>
      <c r="J155" s="10">
        <v>218.75</v>
      </c>
      <c r="K155" s="8"/>
      <c r="L155" s="10">
        <v>2187994</v>
      </c>
      <c r="M155" s="10">
        <v>28820</v>
      </c>
      <c r="N155" s="36" t="s">
        <v>102</v>
      </c>
      <c r="O155" s="152">
        <v>2</v>
      </c>
      <c r="P155" s="148" t="s">
        <v>436</v>
      </c>
      <c r="Q155" s="152">
        <v>0</v>
      </c>
      <c r="R155" s="36" t="s">
        <v>1562</v>
      </c>
      <c r="S155" s="48" t="s">
        <v>1563</v>
      </c>
      <c r="T155" s="38">
        <v>3</v>
      </c>
      <c r="U155" s="49" t="s">
        <v>468</v>
      </c>
      <c r="V155" s="153">
        <v>4670</v>
      </c>
      <c r="W155" s="8"/>
      <c r="X155" s="8"/>
      <c r="Y155" s="8"/>
      <c r="Z155" s="35" t="s">
        <v>1564</v>
      </c>
      <c r="AA155" s="7">
        <v>42250</v>
      </c>
      <c r="AB155" s="36" t="s">
        <v>1565</v>
      </c>
      <c r="AC155" s="18">
        <v>21726</v>
      </c>
      <c r="AD155" s="36" t="s">
        <v>223</v>
      </c>
      <c r="AE155" s="18">
        <v>22188</v>
      </c>
      <c r="AF155" s="36"/>
      <c r="AG155" s="1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2.75">
      <c r="A156" s="13">
        <v>154</v>
      </c>
      <c r="B156" s="38" t="s">
        <v>52</v>
      </c>
      <c r="C156" s="38" t="s">
        <v>44</v>
      </c>
      <c r="D156" s="7">
        <v>43637</v>
      </c>
      <c r="E156" s="153">
        <v>1013</v>
      </c>
      <c r="F156" s="49" t="s">
        <v>784</v>
      </c>
      <c r="G156" s="152"/>
      <c r="H156" s="54">
        <v>0</v>
      </c>
      <c r="I156" s="8"/>
      <c r="J156" s="10">
        <v>360</v>
      </c>
      <c r="K156" s="8"/>
      <c r="L156" s="10">
        <v>14000000</v>
      </c>
      <c r="M156" s="10">
        <v>234792</v>
      </c>
      <c r="N156" s="36" t="s">
        <v>495</v>
      </c>
      <c r="O156" s="152">
        <v>0</v>
      </c>
      <c r="P156" s="148" t="s">
        <v>476</v>
      </c>
      <c r="Q156" s="152">
        <v>0</v>
      </c>
      <c r="R156" s="36" t="s">
        <v>1566</v>
      </c>
      <c r="S156" s="48" t="s">
        <v>1572</v>
      </c>
      <c r="T156" s="38">
        <v>10</v>
      </c>
      <c r="U156" s="49" t="s">
        <v>647</v>
      </c>
      <c r="V156" s="35">
        <v>1377</v>
      </c>
      <c r="W156" s="8"/>
      <c r="X156" s="8"/>
      <c r="Y156" s="8"/>
      <c r="Z156" s="35" t="s">
        <v>1567</v>
      </c>
      <c r="AA156" s="7">
        <v>15703</v>
      </c>
      <c r="AB156" s="36" t="s">
        <v>223</v>
      </c>
      <c r="AC156" s="18">
        <v>16033</v>
      </c>
      <c r="AD156" s="36" t="s">
        <v>1568</v>
      </c>
      <c r="AE156" s="18">
        <v>36672</v>
      </c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2.75">
      <c r="A157" s="13">
        <v>155</v>
      </c>
      <c r="B157" s="38" t="s">
        <v>23</v>
      </c>
      <c r="C157" s="38" t="s">
        <v>79</v>
      </c>
      <c r="D157" s="7">
        <v>43637</v>
      </c>
      <c r="E157" s="153">
        <v>6403</v>
      </c>
      <c r="F157" s="49" t="s">
        <v>1148</v>
      </c>
      <c r="G157" s="152"/>
      <c r="H157" s="54">
        <v>95.93</v>
      </c>
      <c r="I157" s="8"/>
      <c r="J157" s="10">
        <v>102.85</v>
      </c>
      <c r="K157" s="8"/>
      <c r="L157" s="10">
        <v>4812256</v>
      </c>
      <c r="M157" s="10">
        <v>72184</v>
      </c>
      <c r="N157" s="36" t="s">
        <v>102</v>
      </c>
      <c r="O157" s="152">
        <v>2</v>
      </c>
      <c r="P157" s="148" t="s">
        <v>436</v>
      </c>
      <c r="Q157" s="152">
        <v>0</v>
      </c>
      <c r="R157" s="36" t="s">
        <v>1625</v>
      </c>
      <c r="S157" s="48" t="s">
        <v>1626</v>
      </c>
      <c r="T157" s="38">
        <v>33</v>
      </c>
      <c r="U157" s="49" t="s">
        <v>1627</v>
      </c>
      <c r="V157" s="153">
        <v>1793</v>
      </c>
      <c r="W157" s="8"/>
      <c r="X157" s="8"/>
      <c r="Y157" s="8"/>
      <c r="Z157" s="35"/>
      <c r="AA157" s="7"/>
      <c r="AB157" s="36"/>
      <c r="AC157" s="1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2.75">
      <c r="A158" s="13">
        <v>156</v>
      </c>
      <c r="B158" s="38" t="s">
        <v>23</v>
      </c>
      <c r="C158" s="38">
        <v>1959</v>
      </c>
      <c r="D158" s="7">
        <v>43637</v>
      </c>
      <c r="E158" s="153">
        <v>360</v>
      </c>
      <c r="F158" s="49" t="s">
        <v>858</v>
      </c>
      <c r="G158" s="152"/>
      <c r="H158" s="54">
        <v>271</v>
      </c>
      <c r="I158" s="8"/>
      <c r="J158" s="10">
        <v>544</v>
      </c>
      <c r="K158" s="8"/>
      <c r="L158" s="10">
        <v>48122825</v>
      </c>
      <c r="M158" s="10">
        <v>721842</v>
      </c>
      <c r="N158" s="36" t="s">
        <v>102</v>
      </c>
      <c r="O158" s="152">
        <v>2</v>
      </c>
      <c r="P158" s="148" t="s">
        <v>436</v>
      </c>
      <c r="Q158" s="152">
        <v>0</v>
      </c>
      <c r="R158" s="36" t="s">
        <v>1628</v>
      </c>
      <c r="S158" s="48" t="s">
        <v>1629</v>
      </c>
      <c r="T158" s="38">
        <v>6</v>
      </c>
      <c r="U158" s="49" t="s">
        <v>787</v>
      </c>
      <c r="V158" s="35">
        <v>239</v>
      </c>
      <c r="W158" s="8"/>
      <c r="X158" s="8"/>
      <c r="Y158" s="8"/>
      <c r="Z158" s="35"/>
      <c r="AA158" s="7"/>
      <c r="AB158" s="36"/>
      <c r="AC158" s="18"/>
      <c r="AD158" s="36"/>
      <c r="AE158" s="1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2.75">
      <c r="A159" s="13">
        <v>157</v>
      </c>
      <c r="B159" s="38" t="s">
        <v>103</v>
      </c>
      <c r="C159" s="38" t="s">
        <v>43</v>
      </c>
      <c r="D159" s="7">
        <v>43637</v>
      </c>
      <c r="E159" s="153">
        <v>6533</v>
      </c>
      <c r="F159" s="49" t="s">
        <v>243</v>
      </c>
      <c r="G159" s="152"/>
      <c r="H159" s="54">
        <v>143.09</v>
      </c>
      <c r="I159" s="8"/>
      <c r="J159" s="10">
        <v>992.2</v>
      </c>
      <c r="K159" s="8"/>
      <c r="L159" s="10">
        <v>3323718</v>
      </c>
      <c r="M159" s="10">
        <v>40045</v>
      </c>
      <c r="N159" s="36" t="s">
        <v>1569</v>
      </c>
      <c r="O159" s="152">
        <v>1</v>
      </c>
      <c r="P159" s="148" t="s">
        <v>435</v>
      </c>
      <c r="Q159" s="152">
        <v>0</v>
      </c>
      <c r="R159" s="36" t="s">
        <v>1570</v>
      </c>
      <c r="S159" s="48" t="s">
        <v>1571</v>
      </c>
      <c r="T159" s="38">
        <v>31</v>
      </c>
      <c r="U159" s="49" t="s">
        <v>561</v>
      </c>
      <c r="V159" s="35">
        <v>2741</v>
      </c>
      <c r="W159" s="8"/>
      <c r="X159" s="8"/>
      <c r="Y159" s="8"/>
      <c r="Z159" s="35" t="s">
        <v>1573</v>
      </c>
      <c r="AA159" s="7">
        <v>42704</v>
      </c>
      <c r="AB159" s="36"/>
      <c r="AC159" s="18"/>
      <c r="AD159" s="36"/>
      <c r="AE159" s="18"/>
      <c r="AF159" s="36"/>
      <c r="AG159" s="1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2.75">
      <c r="A160" s="13">
        <v>158</v>
      </c>
      <c r="B160" s="38" t="s">
        <v>52</v>
      </c>
      <c r="C160" s="38" t="s">
        <v>44</v>
      </c>
      <c r="D160" s="7">
        <v>43640</v>
      </c>
      <c r="E160" s="153">
        <v>66</v>
      </c>
      <c r="F160" s="49" t="s">
        <v>342</v>
      </c>
      <c r="G160" s="38"/>
      <c r="H160" s="54">
        <v>59.85</v>
      </c>
      <c r="I160" s="8"/>
      <c r="J160" s="10"/>
      <c r="K160" s="8"/>
      <c r="L160" s="10">
        <v>2136270</v>
      </c>
      <c r="M160" s="10">
        <v>21363</v>
      </c>
      <c r="N160" s="36" t="s">
        <v>766</v>
      </c>
      <c r="O160" s="38">
        <v>0</v>
      </c>
      <c r="P160" s="148" t="s">
        <v>546</v>
      </c>
      <c r="Q160" s="152">
        <v>0</v>
      </c>
      <c r="R160" s="36" t="s">
        <v>1047</v>
      </c>
      <c r="S160" s="48" t="s">
        <v>1168</v>
      </c>
      <c r="T160" s="38">
        <v>5</v>
      </c>
      <c r="U160" s="49" t="s">
        <v>445</v>
      </c>
      <c r="V160" s="35">
        <v>5350</v>
      </c>
      <c r="W160" s="8"/>
      <c r="X160" s="8"/>
      <c r="Y160" s="8"/>
      <c r="Z160" s="35" t="s">
        <v>1169</v>
      </c>
      <c r="AA160" s="7">
        <v>42865</v>
      </c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2.75">
      <c r="A161" s="13">
        <v>159</v>
      </c>
      <c r="B161" s="38" t="s">
        <v>50</v>
      </c>
      <c r="C161" s="38" t="s">
        <v>43</v>
      </c>
      <c r="D161" s="7">
        <v>43642</v>
      </c>
      <c r="E161" s="153">
        <v>17</v>
      </c>
      <c r="F161" s="49" t="s">
        <v>1574</v>
      </c>
      <c r="G161" s="38"/>
      <c r="H161" s="54">
        <v>12503.83</v>
      </c>
      <c r="I161" s="8"/>
      <c r="J161" s="10">
        <v>1132.05</v>
      </c>
      <c r="K161" s="8"/>
      <c r="L161" s="10">
        <v>3067225348</v>
      </c>
      <c r="M161" s="10">
        <f>4599387+21970907</f>
        <v>26570294</v>
      </c>
      <c r="N161" s="36" t="s">
        <v>967</v>
      </c>
      <c r="O161" s="152">
        <v>15</v>
      </c>
      <c r="P161" s="148" t="s">
        <v>1575</v>
      </c>
      <c r="Q161" s="152">
        <v>0</v>
      </c>
      <c r="R161" s="36" t="s">
        <v>1047</v>
      </c>
      <c r="S161" s="48" t="s">
        <v>1168</v>
      </c>
      <c r="T161" s="38">
        <v>10</v>
      </c>
      <c r="U161" s="49" t="s">
        <v>1049</v>
      </c>
      <c r="V161" s="35" t="s">
        <v>1576</v>
      </c>
      <c r="W161" s="8"/>
      <c r="X161" s="8"/>
      <c r="Y161" s="8"/>
      <c r="Z161" s="153"/>
      <c r="AA161" s="152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2.75">
      <c r="A162" s="13">
        <v>160</v>
      </c>
      <c r="B162" s="38" t="s">
        <v>52</v>
      </c>
      <c r="C162" s="38" t="s">
        <v>53</v>
      </c>
      <c r="D162" s="44">
        <v>43642</v>
      </c>
      <c r="E162" s="153">
        <v>866</v>
      </c>
      <c r="F162" s="49" t="s">
        <v>1577</v>
      </c>
      <c r="G162" s="38" t="s">
        <v>104</v>
      </c>
      <c r="H162" s="54">
        <v>64.33</v>
      </c>
      <c r="I162" s="8"/>
      <c r="J162" s="10">
        <v>238</v>
      </c>
      <c r="K162" s="8"/>
      <c r="L162" s="10">
        <v>16688201</v>
      </c>
      <c r="M162" s="10">
        <v>207673</v>
      </c>
      <c r="N162" s="36" t="s">
        <v>102</v>
      </c>
      <c r="O162" s="152">
        <v>2</v>
      </c>
      <c r="P162" s="148" t="s">
        <v>436</v>
      </c>
      <c r="Q162" s="152">
        <v>0</v>
      </c>
      <c r="R162" s="36" t="s">
        <v>1578</v>
      </c>
      <c r="S162" s="48" t="s">
        <v>1579</v>
      </c>
      <c r="T162" s="38">
        <v>3</v>
      </c>
      <c r="U162" s="49" t="s">
        <v>1580</v>
      </c>
      <c r="V162" s="153">
        <v>760</v>
      </c>
      <c r="W162" s="8"/>
      <c r="X162" s="8"/>
      <c r="Y162" s="8"/>
      <c r="Z162" s="35" t="s">
        <v>1581</v>
      </c>
      <c r="AA162" s="7">
        <v>36781</v>
      </c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2.75">
      <c r="A163" s="13">
        <v>161</v>
      </c>
      <c r="B163" s="44" t="s">
        <v>52</v>
      </c>
      <c r="C163" s="38" t="s">
        <v>44</v>
      </c>
      <c r="D163" s="7">
        <v>43642</v>
      </c>
      <c r="E163" s="153">
        <v>3932</v>
      </c>
      <c r="F163" s="49" t="s">
        <v>1582</v>
      </c>
      <c r="G163" s="152"/>
      <c r="H163" s="54">
        <v>0</v>
      </c>
      <c r="I163" s="8"/>
      <c r="J163" s="10">
        <v>628.59</v>
      </c>
      <c r="K163" s="8"/>
      <c r="L163" s="10">
        <v>3606812</v>
      </c>
      <c r="M163" s="10">
        <v>36068</v>
      </c>
      <c r="N163" s="36" t="s">
        <v>1583</v>
      </c>
      <c r="O163" s="152">
        <v>2</v>
      </c>
      <c r="P163" s="148" t="s">
        <v>435</v>
      </c>
      <c r="Q163" s="152">
        <v>0</v>
      </c>
      <c r="R163" s="36" t="s">
        <v>1584</v>
      </c>
      <c r="S163" s="48" t="s">
        <v>1585</v>
      </c>
      <c r="T163" s="38">
        <v>16</v>
      </c>
      <c r="U163" s="49" t="s">
        <v>1586</v>
      </c>
      <c r="V163" s="35" t="s">
        <v>1587</v>
      </c>
      <c r="W163" s="8"/>
      <c r="X163" s="8"/>
      <c r="Y163" s="8"/>
      <c r="Z163" s="35" t="s">
        <v>1588</v>
      </c>
      <c r="AA163" s="7">
        <v>40147</v>
      </c>
      <c r="AB163" s="36" t="s">
        <v>1157</v>
      </c>
      <c r="AC163" s="18">
        <v>40613</v>
      </c>
      <c r="AD163" s="36" t="s">
        <v>1589</v>
      </c>
      <c r="AE163" s="18">
        <v>41908</v>
      </c>
      <c r="AF163" s="36" t="s">
        <v>1590</v>
      </c>
      <c r="AG163" s="18">
        <v>42009</v>
      </c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2.75">
      <c r="A164" s="13">
        <v>162</v>
      </c>
      <c r="B164" s="38" t="s">
        <v>103</v>
      </c>
      <c r="C164" s="38" t="s">
        <v>43</v>
      </c>
      <c r="D164" s="7">
        <v>43642</v>
      </c>
      <c r="E164" s="153">
        <v>358</v>
      </c>
      <c r="F164" s="49" t="s">
        <v>1591</v>
      </c>
      <c r="G164" s="38" t="s">
        <v>104</v>
      </c>
      <c r="H164" s="10">
        <v>8655.55</v>
      </c>
      <c r="I164" s="8"/>
      <c r="J164" s="10">
        <v>2591.5</v>
      </c>
      <c r="K164" s="8"/>
      <c r="L164" s="10">
        <v>2591437</v>
      </c>
      <c r="M164" s="10">
        <v>1814006</v>
      </c>
      <c r="N164" s="36" t="s">
        <v>1592</v>
      </c>
      <c r="O164" s="152">
        <v>5</v>
      </c>
      <c r="P164" s="148" t="s">
        <v>1593</v>
      </c>
      <c r="Q164" s="152">
        <v>0</v>
      </c>
      <c r="R164" s="36" t="s">
        <v>1594</v>
      </c>
      <c r="S164" s="48" t="s">
        <v>1595</v>
      </c>
      <c r="T164" s="38">
        <v>6</v>
      </c>
      <c r="U164" s="49" t="s">
        <v>1596</v>
      </c>
      <c r="V164" s="35" t="s">
        <v>1597</v>
      </c>
      <c r="W164" s="8"/>
      <c r="X164" s="8"/>
      <c r="Y164" s="8"/>
      <c r="Z164" s="35" t="s">
        <v>1598</v>
      </c>
      <c r="AA164" s="7">
        <v>42893</v>
      </c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2.75">
      <c r="A165" s="13">
        <v>163</v>
      </c>
      <c r="B165" s="38" t="s">
        <v>103</v>
      </c>
      <c r="C165" s="38" t="s">
        <v>44</v>
      </c>
      <c r="D165" s="7">
        <v>43642</v>
      </c>
      <c r="E165" s="153">
        <v>866</v>
      </c>
      <c r="F165" s="49" t="s">
        <v>116</v>
      </c>
      <c r="G165" s="38"/>
      <c r="H165" s="10">
        <v>265.67</v>
      </c>
      <c r="I165" s="8"/>
      <c r="J165" s="10">
        <v>504</v>
      </c>
      <c r="K165" s="8"/>
      <c r="L165" s="10">
        <v>6330556</v>
      </c>
      <c r="M165" s="10">
        <v>158764</v>
      </c>
      <c r="N165" s="36" t="s">
        <v>1599</v>
      </c>
      <c r="O165" s="152">
        <v>2</v>
      </c>
      <c r="P165" s="148" t="s">
        <v>854</v>
      </c>
      <c r="Q165" s="152">
        <v>0</v>
      </c>
      <c r="R165" s="36" t="s">
        <v>1600</v>
      </c>
      <c r="S165" s="48" t="s">
        <v>1601</v>
      </c>
      <c r="T165" s="38">
        <v>3</v>
      </c>
      <c r="U165" s="49" t="s">
        <v>1602</v>
      </c>
      <c r="V165" s="153">
        <v>801</v>
      </c>
      <c r="W165" s="8"/>
      <c r="X165" s="8"/>
      <c r="Y165" s="8"/>
      <c r="Z165" s="35" t="s">
        <v>1603</v>
      </c>
      <c r="AA165" s="7">
        <v>42538</v>
      </c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2.75">
      <c r="A166" s="13">
        <v>164</v>
      </c>
      <c r="B166" s="38" t="s">
        <v>52</v>
      </c>
      <c r="C166" s="38" t="s">
        <v>1360</v>
      </c>
      <c r="D166" s="7">
        <v>43642</v>
      </c>
      <c r="E166" s="153">
        <v>5760</v>
      </c>
      <c r="F166" s="49" t="s">
        <v>674</v>
      </c>
      <c r="G166" s="152"/>
      <c r="H166" s="10">
        <v>71.79</v>
      </c>
      <c r="I166" s="8"/>
      <c r="J166" s="10">
        <v>200</v>
      </c>
      <c r="K166" s="8"/>
      <c r="L166" s="10">
        <v>9161696</v>
      </c>
      <c r="M166" s="10">
        <v>137425</v>
      </c>
      <c r="N166" s="36" t="s">
        <v>102</v>
      </c>
      <c r="O166" s="152">
        <v>1</v>
      </c>
      <c r="P166" s="148" t="s">
        <v>436</v>
      </c>
      <c r="Q166" s="152">
        <v>0</v>
      </c>
      <c r="R166" s="36" t="s">
        <v>1604</v>
      </c>
      <c r="S166" s="48" t="s">
        <v>130</v>
      </c>
      <c r="T166" s="38">
        <v>23</v>
      </c>
      <c r="U166" s="49" t="s">
        <v>1605</v>
      </c>
      <c r="V166" s="153">
        <v>4616</v>
      </c>
      <c r="W166" s="8"/>
      <c r="X166" s="8"/>
      <c r="Y166" s="8"/>
      <c r="Z166" s="153"/>
      <c r="AA166" s="7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2.75">
      <c r="A167" s="13">
        <v>165</v>
      </c>
      <c r="B167" s="38" t="s">
        <v>52</v>
      </c>
      <c r="C167" s="38" t="s">
        <v>53</v>
      </c>
      <c r="D167" s="7">
        <v>43642</v>
      </c>
      <c r="E167" s="153">
        <v>6643</v>
      </c>
      <c r="F167" s="49" t="s">
        <v>1094</v>
      </c>
      <c r="G167" s="38" t="s">
        <v>104</v>
      </c>
      <c r="H167" s="10">
        <v>70.18</v>
      </c>
      <c r="I167" s="8"/>
      <c r="J167" s="10">
        <v>190.46</v>
      </c>
      <c r="K167" s="8"/>
      <c r="L167" s="10">
        <v>12779393</v>
      </c>
      <c r="M167" s="10">
        <v>172891</v>
      </c>
      <c r="N167" s="36" t="s">
        <v>102</v>
      </c>
      <c r="O167" s="152">
        <v>2</v>
      </c>
      <c r="P167" s="148" t="s">
        <v>436</v>
      </c>
      <c r="Q167" s="152">
        <v>0</v>
      </c>
      <c r="R167" s="36" t="s">
        <v>1606</v>
      </c>
      <c r="S167" s="48" t="s">
        <v>1607</v>
      </c>
      <c r="T167" s="38">
        <v>27</v>
      </c>
      <c r="U167" s="49" t="s">
        <v>1608</v>
      </c>
      <c r="V167" s="153">
        <v>1754</v>
      </c>
      <c r="W167" s="8"/>
      <c r="X167" s="8"/>
      <c r="Y167" s="8"/>
      <c r="Z167" s="35" t="s">
        <v>1609</v>
      </c>
      <c r="AA167" s="7">
        <v>32141</v>
      </c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2.75">
      <c r="A168" s="13">
        <v>166</v>
      </c>
      <c r="B168" s="38" t="s">
        <v>52</v>
      </c>
      <c r="C168" s="38" t="s">
        <v>44</v>
      </c>
      <c r="D168" s="7">
        <v>43642</v>
      </c>
      <c r="E168" s="153">
        <v>5119</v>
      </c>
      <c r="F168" s="49" t="s">
        <v>1610</v>
      </c>
      <c r="G168" s="38" t="s">
        <v>448</v>
      </c>
      <c r="H168" s="10">
        <v>0</v>
      </c>
      <c r="I168" s="8"/>
      <c r="J168" s="10">
        <v>149.37</v>
      </c>
      <c r="K168" s="8"/>
      <c r="L168" s="10">
        <v>350000</v>
      </c>
      <c r="M168" s="10">
        <v>131610</v>
      </c>
      <c r="N168" s="36" t="s">
        <v>676</v>
      </c>
      <c r="O168" s="152">
        <v>2</v>
      </c>
      <c r="P168" s="148" t="s">
        <v>854</v>
      </c>
      <c r="Q168" s="152">
        <v>0</v>
      </c>
      <c r="R168" s="36" t="s">
        <v>1611</v>
      </c>
      <c r="S168" s="48" t="s">
        <v>1612</v>
      </c>
      <c r="T168" s="38">
        <v>14</v>
      </c>
      <c r="U168" s="49" t="s">
        <v>149</v>
      </c>
      <c r="V168" s="35">
        <v>1812</v>
      </c>
      <c r="W168" s="8"/>
      <c r="X168" s="8"/>
      <c r="Y168" s="8"/>
      <c r="Z168" s="35" t="s">
        <v>1613</v>
      </c>
      <c r="AA168" s="7">
        <v>19921</v>
      </c>
      <c r="AB168" s="36" t="s">
        <v>223</v>
      </c>
      <c r="AC168" s="18">
        <v>21165</v>
      </c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2.75">
      <c r="A169" s="13">
        <v>167</v>
      </c>
      <c r="B169" s="38" t="s">
        <v>52</v>
      </c>
      <c r="C169" s="38" t="s">
        <v>1360</v>
      </c>
      <c r="D169" s="7">
        <v>43642</v>
      </c>
      <c r="E169" s="153">
        <v>5764</v>
      </c>
      <c r="F169" s="49" t="s">
        <v>690</v>
      </c>
      <c r="G169" s="152"/>
      <c r="H169" s="10">
        <v>60.85</v>
      </c>
      <c r="I169" s="8"/>
      <c r="J169" s="10">
        <v>200</v>
      </c>
      <c r="K169" s="8"/>
      <c r="L169" s="10">
        <v>8724212</v>
      </c>
      <c r="M169" s="10">
        <v>117363</v>
      </c>
      <c r="N169" s="36" t="s">
        <v>102</v>
      </c>
      <c r="O169" s="152">
        <v>1</v>
      </c>
      <c r="P169" s="148" t="s">
        <v>436</v>
      </c>
      <c r="Q169" s="152">
        <v>0</v>
      </c>
      <c r="R169" s="36" t="s">
        <v>1614</v>
      </c>
      <c r="S169" s="48" t="s">
        <v>1615</v>
      </c>
      <c r="T169" s="38">
        <v>23</v>
      </c>
      <c r="U169" s="49" t="s">
        <v>1616</v>
      </c>
      <c r="V169" s="153">
        <v>994</v>
      </c>
      <c r="W169" s="8"/>
      <c r="X169" s="8"/>
      <c r="Y169" s="8"/>
      <c r="Z169" s="35" t="s">
        <v>432</v>
      </c>
      <c r="AA169" s="7">
        <v>25331</v>
      </c>
      <c r="AB169" s="36" t="s">
        <v>223</v>
      </c>
      <c r="AC169" s="77">
        <v>27509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2.75">
      <c r="A170" s="13">
        <v>168</v>
      </c>
      <c r="B170" s="38" t="s">
        <v>23</v>
      </c>
      <c r="C170" s="38" t="s">
        <v>79</v>
      </c>
      <c r="D170" s="7">
        <v>43643</v>
      </c>
      <c r="E170" s="153">
        <v>5852</v>
      </c>
      <c r="F170" s="49" t="s">
        <v>1630</v>
      </c>
      <c r="G170" s="152"/>
      <c r="H170" s="10">
        <v>105.92</v>
      </c>
      <c r="I170" s="8"/>
      <c r="J170" s="10">
        <v>190.49</v>
      </c>
      <c r="K170" s="8"/>
      <c r="L170" s="10">
        <v>3230285</v>
      </c>
      <c r="M170" s="10">
        <v>48454</v>
      </c>
      <c r="N170" s="36" t="s">
        <v>102</v>
      </c>
      <c r="O170" s="152">
        <v>2</v>
      </c>
      <c r="P170" s="148" t="s">
        <v>436</v>
      </c>
      <c r="Q170" s="152">
        <v>0</v>
      </c>
      <c r="R170" s="36" t="s">
        <v>1631</v>
      </c>
      <c r="S170" s="48" t="s">
        <v>1632</v>
      </c>
      <c r="T170" s="38">
        <v>20</v>
      </c>
      <c r="U170" s="49" t="s">
        <v>537</v>
      </c>
      <c r="V170" s="35">
        <v>1019</v>
      </c>
      <c r="W170" s="8"/>
      <c r="X170" s="8"/>
      <c r="Y170" s="8"/>
      <c r="Z170" s="35"/>
      <c r="AA170" s="7"/>
      <c r="AB170" s="36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2.75">
      <c r="A171" s="13">
        <v>169</v>
      </c>
      <c r="B171" s="38" t="s">
        <v>52</v>
      </c>
      <c r="C171" s="38" t="s">
        <v>53</v>
      </c>
      <c r="D171" s="7">
        <v>43647</v>
      </c>
      <c r="E171" s="153">
        <v>261</v>
      </c>
      <c r="F171" s="49" t="s">
        <v>1764</v>
      </c>
      <c r="G171" s="152"/>
      <c r="H171" s="10">
        <v>80.5</v>
      </c>
      <c r="I171" s="8"/>
      <c r="J171" s="10"/>
      <c r="K171" s="8"/>
      <c r="L171" s="10">
        <v>2470000</v>
      </c>
      <c r="M171" s="10">
        <v>24700</v>
      </c>
      <c r="N171" s="36" t="s">
        <v>889</v>
      </c>
      <c r="O171" s="152">
        <v>0</v>
      </c>
      <c r="P171" s="148" t="s">
        <v>546</v>
      </c>
      <c r="Q171" s="152">
        <v>0</v>
      </c>
      <c r="R171" s="36" t="s">
        <v>1765</v>
      </c>
      <c r="S171" s="48" t="s">
        <v>165</v>
      </c>
      <c r="T171" s="38">
        <v>6</v>
      </c>
      <c r="U171" s="49" t="s">
        <v>757</v>
      </c>
      <c r="V171" s="153">
        <v>4761</v>
      </c>
      <c r="W171" s="8"/>
      <c r="X171" s="8"/>
      <c r="Y171" s="8"/>
      <c r="Z171" s="35" t="s">
        <v>1766</v>
      </c>
      <c r="AA171" s="7">
        <v>42573</v>
      </c>
      <c r="AB171" s="36" t="s">
        <v>1767</v>
      </c>
      <c r="AC171" s="18">
        <v>43215</v>
      </c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2.75">
      <c r="A172" s="13">
        <v>170</v>
      </c>
      <c r="B172" s="38" t="s">
        <v>52</v>
      </c>
      <c r="C172" s="38" t="s">
        <v>53</v>
      </c>
      <c r="D172" s="7">
        <v>43647</v>
      </c>
      <c r="E172" s="153">
        <v>3927</v>
      </c>
      <c r="F172" s="49" t="s">
        <v>1768</v>
      </c>
      <c r="G172" s="38"/>
      <c r="H172" s="10">
        <v>16.91</v>
      </c>
      <c r="I172" s="8"/>
      <c r="J172" s="10"/>
      <c r="K172" s="8"/>
      <c r="L172" s="10">
        <v>5441282</v>
      </c>
      <c r="M172" s="10">
        <v>54413</v>
      </c>
      <c r="N172" s="36" t="s">
        <v>1769</v>
      </c>
      <c r="O172" s="152">
        <v>0</v>
      </c>
      <c r="P172" s="148" t="s">
        <v>546</v>
      </c>
      <c r="Q172" s="152">
        <v>0</v>
      </c>
      <c r="R172" s="36" t="s">
        <v>1770</v>
      </c>
      <c r="S172" s="48" t="s">
        <v>1771</v>
      </c>
      <c r="T172" s="38">
        <v>14</v>
      </c>
      <c r="U172" s="49" t="s">
        <v>636</v>
      </c>
      <c r="V172" s="35" t="s">
        <v>871</v>
      </c>
      <c r="W172" s="8"/>
      <c r="X172" s="8"/>
      <c r="Y172" s="8"/>
      <c r="Z172" s="35" t="s">
        <v>528</v>
      </c>
      <c r="AA172" s="7">
        <v>43552</v>
      </c>
      <c r="AB172" s="36"/>
      <c r="AC172" s="18"/>
      <c r="AD172" s="36"/>
      <c r="AE172" s="1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2.75">
      <c r="A173" s="13">
        <v>171</v>
      </c>
      <c r="B173" s="38" t="s">
        <v>52</v>
      </c>
      <c r="C173" s="38" t="s">
        <v>44</v>
      </c>
      <c r="D173" s="44">
        <v>43648</v>
      </c>
      <c r="E173" s="153">
        <v>3926</v>
      </c>
      <c r="F173" s="49" t="s">
        <v>1772</v>
      </c>
      <c r="G173" s="152"/>
      <c r="H173" s="10">
        <v>0</v>
      </c>
      <c r="I173" s="8"/>
      <c r="J173" s="10"/>
      <c r="K173" s="8"/>
      <c r="L173" s="10">
        <v>23522058</v>
      </c>
      <c r="M173" s="10">
        <f>210686+20919</f>
        <v>231605</v>
      </c>
      <c r="N173" s="36" t="s">
        <v>884</v>
      </c>
      <c r="O173" s="152">
        <v>0</v>
      </c>
      <c r="P173" s="148" t="s">
        <v>435</v>
      </c>
      <c r="Q173" s="152">
        <v>0</v>
      </c>
      <c r="R173" s="36" t="s">
        <v>1773</v>
      </c>
      <c r="S173" s="48" t="s">
        <v>1774</v>
      </c>
      <c r="T173" s="38">
        <v>14</v>
      </c>
      <c r="U173" s="49" t="s">
        <v>445</v>
      </c>
      <c r="V173" s="35" t="s">
        <v>1775</v>
      </c>
      <c r="W173" s="8"/>
      <c r="X173" s="8"/>
      <c r="Y173" s="8"/>
      <c r="Z173" s="35" t="s">
        <v>1776</v>
      </c>
      <c r="AA173" s="7">
        <v>41816</v>
      </c>
      <c r="AB173" s="36" t="s">
        <v>1777</v>
      </c>
      <c r="AC173" s="18">
        <v>42507</v>
      </c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2.75">
      <c r="A174" s="13">
        <v>172</v>
      </c>
      <c r="B174" s="38" t="s">
        <v>52</v>
      </c>
      <c r="C174" s="38" t="s">
        <v>53</v>
      </c>
      <c r="D174" s="7">
        <v>43648</v>
      </c>
      <c r="E174" s="153">
        <v>19</v>
      </c>
      <c r="F174" s="49" t="s">
        <v>1778</v>
      </c>
      <c r="G174" s="152"/>
      <c r="H174" s="10">
        <v>1.24</v>
      </c>
      <c r="I174" s="8"/>
      <c r="J174" s="10">
        <v>354</v>
      </c>
      <c r="K174" s="8"/>
      <c r="L174" s="10">
        <v>4718711</v>
      </c>
      <c r="M174" s="10">
        <v>48295</v>
      </c>
      <c r="N174" s="36" t="s">
        <v>884</v>
      </c>
      <c r="O174" s="152">
        <v>1</v>
      </c>
      <c r="P174" s="148" t="s">
        <v>1779</v>
      </c>
      <c r="Q174" s="152">
        <v>0</v>
      </c>
      <c r="R174" s="36" t="s">
        <v>1780</v>
      </c>
      <c r="S174" s="48" t="s">
        <v>1781</v>
      </c>
      <c r="T174" s="38">
        <v>9</v>
      </c>
      <c r="U174" s="49" t="s">
        <v>1782</v>
      </c>
      <c r="V174" s="35" t="s">
        <v>1783</v>
      </c>
      <c r="W174" s="8"/>
      <c r="X174" s="8"/>
      <c r="Y174" s="8"/>
      <c r="Z174" s="35" t="s">
        <v>1784</v>
      </c>
      <c r="AA174" s="7">
        <v>37636</v>
      </c>
      <c r="AB174" s="36"/>
      <c r="AC174" s="18"/>
      <c r="AD174" s="36"/>
      <c r="AE174" s="1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2.75">
      <c r="A175" s="13">
        <v>173</v>
      </c>
      <c r="B175" s="38" t="s">
        <v>52</v>
      </c>
      <c r="C175" s="38" t="s">
        <v>44</v>
      </c>
      <c r="D175" s="7">
        <v>43649</v>
      </c>
      <c r="E175" s="153">
        <v>17</v>
      </c>
      <c r="F175" s="49" t="s">
        <v>1785</v>
      </c>
      <c r="G175" s="152"/>
      <c r="H175" s="10">
        <v>0</v>
      </c>
      <c r="I175" s="8"/>
      <c r="J175" s="10"/>
      <c r="K175" s="8"/>
      <c r="L175" s="10">
        <v>20000000</v>
      </c>
      <c r="M175" s="10">
        <v>200000</v>
      </c>
      <c r="N175" s="36" t="s">
        <v>884</v>
      </c>
      <c r="O175" s="152">
        <v>0</v>
      </c>
      <c r="P175" s="148" t="s">
        <v>435</v>
      </c>
      <c r="Q175" s="152">
        <v>0</v>
      </c>
      <c r="R175" s="36" t="s">
        <v>1649</v>
      </c>
      <c r="S175" s="48" t="s">
        <v>1786</v>
      </c>
      <c r="T175" s="38">
        <v>9</v>
      </c>
      <c r="U175" s="49" t="s">
        <v>1235</v>
      </c>
      <c r="V175" s="35" t="s">
        <v>1787</v>
      </c>
      <c r="W175" s="8"/>
      <c r="X175" s="8"/>
      <c r="Y175" s="8"/>
      <c r="Z175" s="35"/>
      <c r="AA175" s="7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2.75">
      <c r="A176" s="13">
        <v>174</v>
      </c>
      <c r="B176" s="38" t="s">
        <v>50</v>
      </c>
      <c r="C176" s="38" t="s">
        <v>43</v>
      </c>
      <c r="D176" s="7">
        <v>43649</v>
      </c>
      <c r="E176" s="153">
        <v>519</v>
      </c>
      <c r="F176" s="49" t="s">
        <v>1788</v>
      </c>
      <c r="G176" s="38" t="s">
        <v>104</v>
      </c>
      <c r="H176" s="10">
        <v>9449.12</v>
      </c>
      <c r="I176" s="8"/>
      <c r="J176" s="10">
        <v>1500.35</v>
      </c>
      <c r="K176" s="8"/>
      <c r="L176" s="10">
        <v>2314077372</v>
      </c>
      <c r="M176" s="10">
        <f>16789955+3507333+2417734+61847</f>
        <v>22776869</v>
      </c>
      <c r="N176" s="36" t="s">
        <v>102</v>
      </c>
      <c r="O176" s="152">
        <v>12</v>
      </c>
      <c r="P176" s="148" t="s">
        <v>1789</v>
      </c>
      <c r="Q176" s="152">
        <v>0</v>
      </c>
      <c r="R176" s="36" t="s">
        <v>1790</v>
      </c>
      <c r="S176" s="48" t="s">
        <v>1791</v>
      </c>
      <c r="T176" s="38">
        <v>9</v>
      </c>
      <c r="U176" s="49" t="s">
        <v>1792</v>
      </c>
      <c r="V176" s="35" t="s">
        <v>1793</v>
      </c>
      <c r="W176" s="8"/>
      <c r="X176" s="8"/>
      <c r="Y176" s="8"/>
      <c r="Z176" s="35"/>
      <c r="AA176" s="7"/>
      <c r="AB176" s="36"/>
      <c r="AC176" s="1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2.75">
      <c r="A177" s="13">
        <v>175</v>
      </c>
      <c r="B177" s="38" t="s">
        <v>50</v>
      </c>
      <c r="C177" s="38" t="s">
        <v>43</v>
      </c>
      <c r="D177" s="7">
        <v>43650</v>
      </c>
      <c r="E177" s="153">
        <v>6620</v>
      </c>
      <c r="F177" s="49" t="s">
        <v>1794</v>
      </c>
      <c r="G177" s="38" t="s">
        <v>104</v>
      </c>
      <c r="H177" s="10">
        <v>14291.53</v>
      </c>
      <c r="I177" s="8"/>
      <c r="J177" s="10">
        <v>3637.41</v>
      </c>
      <c r="K177" s="8"/>
      <c r="L177" s="10">
        <v>3654925221</v>
      </c>
      <c r="M177" s="10">
        <f>23104144+5482388+5073581+378033</f>
        <v>34038146</v>
      </c>
      <c r="N177" s="36" t="s">
        <v>102</v>
      </c>
      <c r="O177" s="152">
        <v>13</v>
      </c>
      <c r="P177" s="148" t="s">
        <v>1795</v>
      </c>
      <c r="Q177" s="152">
        <v>0</v>
      </c>
      <c r="R177" s="36" t="s">
        <v>1065</v>
      </c>
      <c r="S177" s="48" t="s">
        <v>1004</v>
      </c>
      <c r="T177" s="38">
        <v>37</v>
      </c>
      <c r="U177" s="49" t="s">
        <v>600</v>
      </c>
      <c r="V177" s="35" t="s">
        <v>1796</v>
      </c>
      <c r="W177" s="8"/>
      <c r="X177" s="8"/>
      <c r="Y177" s="8"/>
      <c r="Z177" s="35"/>
      <c r="AA177" s="7"/>
      <c r="AB177" s="36"/>
      <c r="AC177" s="1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2.75">
      <c r="A178" s="13">
        <v>176</v>
      </c>
      <c r="B178" s="38" t="s">
        <v>103</v>
      </c>
      <c r="C178" s="38" t="s">
        <v>43</v>
      </c>
      <c r="D178" s="7">
        <v>43650</v>
      </c>
      <c r="E178" s="153">
        <v>3950</v>
      </c>
      <c r="F178" s="49" t="s">
        <v>1145</v>
      </c>
      <c r="G178" s="38" t="s">
        <v>104</v>
      </c>
      <c r="H178" s="10">
        <v>25057</v>
      </c>
      <c r="I178" s="8"/>
      <c r="J178" s="10">
        <v>3341.95</v>
      </c>
      <c r="K178" s="8"/>
      <c r="L178" s="10">
        <v>10000</v>
      </c>
      <c r="M178" s="10">
        <v>7000</v>
      </c>
      <c r="N178" s="36" t="s">
        <v>102</v>
      </c>
      <c r="O178" s="152">
        <v>20</v>
      </c>
      <c r="P178" s="148" t="s">
        <v>1146</v>
      </c>
      <c r="Q178" s="152">
        <v>0</v>
      </c>
      <c r="R178" s="36" t="s">
        <v>634</v>
      </c>
      <c r="S178" s="48" t="s">
        <v>635</v>
      </c>
      <c r="T178" s="38">
        <v>18</v>
      </c>
      <c r="U178" s="49" t="s">
        <v>445</v>
      </c>
      <c r="V178" s="35">
        <v>3785</v>
      </c>
      <c r="W178" s="8"/>
      <c r="X178" s="8"/>
      <c r="Y178" s="8"/>
      <c r="Z178" s="35" t="s">
        <v>1147</v>
      </c>
      <c r="AA178" s="7">
        <v>42761</v>
      </c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2.75">
      <c r="A179" s="13">
        <v>177</v>
      </c>
      <c r="B179" s="38" t="s">
        <v>52</v>
      </c>
      <c r="C179" s="38" t="s">
        <v>44</v>
      </c>
      <c r="D179" s="7">
        <v>43650</v>
      </c>
      <c r="E179" s="153">
        <v>2764</v>
      </c>
      <c r="F179" s="49" t="s">
        <v>552</v>
      </c>
      <c r="G179" s="152"/>
      <c r="H179" s="10">
        <v>0</v>
      </c>
      <c r="I179" s="8"/>
      <c r="J179" s="10"/>
      <c r="K179" s="8"/>
      <c r="L179" s="10">
        <v>100000</v>
      </c>
      <c r="M179" s="10">
        <v>1000</v>
      </c>
      <c r="N179" s="36" t="s">
        <v>102</v>
      </c>
      <c r="O179" s="152">
        <v>0</v>
      </c>
      <c r="P179" s="148" t="s">
        <v>546</v>
      </c>
      <c r="Q179" s="152">
        <v>0</v>
      </c>
      <c r="R179" s="36" t="s">
        <v>1637</v>
      </c>
      <c r="S179" s="48" t="s">
        <v>555</v>
      </c>
      <c r="T179" s="38">
        <v>1</v>
      </c>
      <c r="U179" s="49" t="s">
        <v>185</v>
      </c>
      <c r="V179" s="153">
        <v>1701</v>
      </c>
      <c r="W179" s="8"/>
      <c r="X179" s="8"/>
      <c r="Y179" s="8"/>
      <c r="Z179" s="35" t="s">
        <v>517</v>
      </c>
      <c r="AA179" s="7">
        <v>42886</v>
      </c>
      <c r="AB179" s="36" t="s">
        <v>1797</v>
      </c>
      <c r="AC179" s="18">
        <v>43619</v>
      </c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2.75">
      <c r="A180" s="13">
        <v>178</v>
      </c>
      <c r="B180" s="38" t="s">
        <v>52</v>
      </c>
      <c r="C180" s="38" t="s">
        <v>44</v>
      </c>
      <c r="D180" s="7">
        <v>43650</v>
      </c>
      <c r="E180" s="153">
        <v>5141</v>
      </c>
      <c r="F180" s="49" t="s">
        <v>525</v>
      </c>
      <c r="G180" s="152"/>
      <c r="H180" s="10">
        <v>0</v>
      </c>
      <c r="I180" s="8"/>
      <c r="J180" s="10">
        <v>525</v>
      </c>
      <c r="K180" s="8"/>
      <c r="L180" s="10">
        <v>3127897</v>
      </c>
      <c r="M180" s="10">
        <v>127599</v>
      </c>
      <c r="N180" s="36" t="s">
        <v>826</v>
      </c>
      <c r="O180" s="152">
        <v>0</v>
      </c>
      <c r="P180" s="148" t="s">
        <v>854</v>
      </c>
      <c r="Q180" s="152">
        <v>0</v>
      </c>
      <c r="R180" s="36" t="s">
        <v>1798</v>
      </c>
      <c r="S180" s="48" t="s">
        <v>1799</v>
      </c>
      <c r="T180" s="38">
        <v>18</v>
      </c>
      <c r="U180" s="49" t="s">
        <v>1800</v>
      </c>
      <c r="V180" s="153">
        <v>240</v>
      </c>
      <c r="W180" s="8"/>
      <c r="X180" s="8"/>
      <c r="Y180" s="8"/>
      <c r="Z180" s="35" t="s">
        <v>1801</v>
      </c>
      <c r="AA180" s="7">
        <v>32121</v>
      </c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2.75">
      <c r="A181" s="13">
        <v>179</v>
      </c>
      <c r="B181" s="38" t="s">
        <v>23</v>
      </c>
      <c r="C181" s="38" t="s">
        <v>79</v>
      </c>
      <c r="D181" s="7">
        <v>43650</v>
      </c>
      <c r="E181" s="153">
        <v>6356</v>
      </c>
      <c r="F181" s="49" t="s">
        <v>194</v>
      </c>
      <c r="G181" s="152"/>
      <c r="H181" s="10">
        <v>62.22</v>
      </c>
      <c r="I181" s="8"/>
      <c r="J181" s="10">
        <v>143</v>
      </c>
      <c r="K181" s="8"/>
      <c r="L181" s="10">
        <v>5335709</v>
      </c>
      <c r="M181" s="10">
        <v>80036</v>
      </c>
      <c r="N181" s="36" t="s">
        <v>102</v>
      </c>
      <c r="O181" s="152">
        <v>0</v>
      </c>
      <c r="P181" s="148" t="s">
        <v>1994</v>
      </c>
      <c r="Q181" s="152">
        <v>0</v>
      </c>
      <c r="R181" s="36" t="s">
        <v>1995</v>
      </c>
      <c r="S181" s="48" t="s">
        <v>1996</v>
      </c>
      <c r="T181" s="38">
        <v>25</v>
      </c>
      <c r="U181" s="49" t="s">
        <v>1997</v>
      </c>
      <c r="V181" s="153">
        <v>4275</v>
      </c>
      <c r="W181" s="8"/>
      <c r="X181" s="8"/>
      <c r="Y181" s="8"/>
      <c r="Z181" s="35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2.75">
      <c r="A182" s="13">
        <v>180</v>
      </c>
      <c r="B182" s="38" t="s">
        <v>103</v>
      </c>
      <c r="C182" s="38" t="s">
        <v>46</v>
      </c>
      <c r="D182" s="7">
        <v>43650</v>
      </c>
      <c r="E182" s="153">
        <v>1409</v>
      </c>
      <c r="F182" s="49" t="s">
        <v>116</v>
      </c>
      <c r="G182" s="152"/>
      <c r="H182" s="10">
        <v>7836.12</v>
      </c>
      <c r="I182" s="8"/>
      <c r="J182" s="10">
        <v>10503</v>
      </c>
      <c r="K182" s="8"/>
      <c r="L182" s="10">
        <v>15020000</v>
      </c>
      <c r="M182" s="10">
        <v>150200</v>
      </c>
      <c r="N182" s="36" t="s">
        <v>1802</v>
      </c>
      <c r="O182" s="152">
        <v>0</v>
      </c>
      <c r="P182" s="148" t="s">
        <v>546</v>
      </c>
      <c r="Q182" s="152">
        <v>0</v>
      </c>
      <c r="R182" s="36" t="s">
        <v>1803</v>
      </c>
      <c r="S182" s="48" t="s">
        <v>1808</v>
      </c>
      <c r="T182" s="38">
        <v>10</v>
      </c>
      <c r="U182" s="49" t="s">
        <v>499</v>
      </c>
      <c r="V182" s="153">
        <v>1696</v>
      </c>
      <c r="W182" s="8"/>
      <c r="X182" s="8"/>
      <c r="Y182" s="8"/>
      <c r="Z182" s="35" t="s">
        <v>1804</v>
      </c>
      <c r="AA182" s="7">
        <v>42489</v>
      </c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2.75">
      <c r="A183" s="13">
        <v>181</v>
      </c>
      <c r="B183" s="38" t="s">
        <v>50</v>
      </c>
      <c r="C183" s="38" t="s">
        <v>43</v>
      </c>
      <c r="D183" s="7">
        <v>43651</v>
      </c>
      <c r="E183" s="153">
        <v>3929</v>
      </c>
      <c r="F183" s="49" t="s">
        <v>1805</v>
      </c>
      <c r="G183" s="38" t="s">
        <v>104</v>
      </c>
      <c r="H183" s="10">
        <v>10286.51</v>
      </c>
      <c r="I183" s="8"/>
      <c r="J183" s="10">
        <v>1730.55</v>
      </c>
      <c r="K183" s="8"/>
      <c r="L183" s="10">
        <v>2590085534</v>
      </c>
      <c r="M183" s="10">
        <f>18975139+2835133+3473794+214256</f>
        <v>25498322</v>
      </c>
      <c r="N183" s="36" t="s">
        <v>102</v>
      </c>
      <c r="O183" s="152">
        <v>13</v>
      </c>
      <c r="P183" s="148" t="s">
        <v>1806</v>
      </c>
      <c r="Q183" s="152">
        <v>0</v>
      </c>
      <c r="R183" s="36" t="s">
        <v>1807</v>
      </c>
      <c r="S183" s="48" t="s">
        <v>1809</v>
      </c>
      <c r="T183" s="38">
        <v>14</v>
      </c>
      <c r="U183" s="49" t="s">
        <v>726</v>
      </c>
      <c r="V183" s="35" t="s">
        <v>1810</v>
      </c>
      <c r="W183" s="8"/>
      <c r="X183" s="8"/>
      <c r="Y183" s="8"/>
      <c r="Z183" s="153"/>
      <c r="AA183" s="152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2.75">
      <c r="A184" s="13">
        <v>182</v>
      </c>
      <c r="B184" s="38" t="s">
        <v>52</v>
      </c>
      <c r="C184" s="38" t="s">
        <v>44</v>
      </c>
      <c r="D184" s="7">
        <v>43651</v>
      </c>
      <c r="E184" s="153">
        <v>40</v>
      </c>
      <c r="F184" s="49" t="s">
        <v>1811</v>
      </c>
      <c r="G184" s="152"/>
      <c r="H184" s="10">
        <v>0</v>
      </c>
      <c r="I184" s="8"/>
      <c r="J184" s="10">
        <v>546</v>
      </c>
      <c r="K184" s="8"/>
      <c r="L184" s="10">
        <v>4260000</v>
      </c>
      <c r="M184" s="10">
        <v>42600</v>
      </c>
      <c r="N184" s="36" t="s">
        <v>884</v>
      </c>
      <c r="O184" s="152">
        <v>0</v>
      </c>
      <c r="P184" s="148" t="s">
        <v>435</v>
      </c>
      <c r="Q184" s="152">
        <v>0</v>
      </c>
      <c r="R184" s="36" t="s">
        <v>1812</v>
      </c>
      <c r="S184" s="48" t="s">
        <v>1813</v>
      </c>
      <c r="T184" s="38">
        <v>7</v>
      </c>
      <c r="U184" s="49" t="s">
        <v>445</v>
      </c>
      <c r="V184" s="35" t="s">
        <v>1814</v>
      </c>
      <c r="W184" s="8"/>
      <c r="X184" s="8"/>
      <c r="Y184" s="8"/>
      <c r="Z184" s="35" t="s">
        <v>1815</v>
      </c>
      <c r="AA184" s="7">
        <v>42898</v>
      </c>
      <c r="AB184" s="36" t="s">
        <v>1371</v>
      </c>
      <c r="AC184" s="18">
        <v>43112</v>
      </c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2.75">
      <c r="A185" s="13">
        <v>183</v>
      </c>
      <c r="B185" s="38" t="s">
        <v>52</v>
      </c>
      <c r="C185" s="38" t="s">
        <v>44</v>
      </c>
      <c r="D185" s="7">
        <v>43651</v>
      </c>
      <c r="E185" s="153">
        <v>1206</v>
      </c>
      <c r="F185" s="49" t="s">
        <v>810</v>
      </c>
      <c r="G185" s="152"/>
      <c r="H185" s="10">
        <v>0</v>
      </c>
      <c r="I185" s="8"/>
      <c r="J185" s="10">
        <v>0</v>
      </c>
      <c r="K185" s="8"/>
      <c r="L185" s="10">
        <v>5633562</v>
      </c>
      <c r="M185" s="10">
        <v>56336</v>
      </c>
      <c r="N185" s="36" t="s">
        <v>1816</v>
      </c>
      <c r="O185" s="152">
        <v>0</v>
      </c>
      <c r="P185" s="148" t="s">
        <v>435</v>
      </c>
      <c r="Q185" s="152">
        <v>0</v>
      </c>
      <c r="R185" s="36" t="s">
        <v>1817</v>
      </c>
      <c r="S185" s="48" t="s">
        <v>1818</v>
      </c>
      <c r="T185" s="38">
        <v>11</v>
      </c>
      <c r="U185" s="49" t="s">
        <v>1819</v>
      </c>
      <c r="V185" s="35">
        <v>475</v>
      </c>
      <c r="W185" s="8"/>
      <c r="X185" s="8"/>
      <c r="Y185" s="8"/>
      <c r="Z185" s="35" t="s">
        <v>1820</v>
      </c>
      <c r="AA185" s="7">
        <v>41058</v>
      </c>
      <c r="AB185" s="36" t="s">
        <v>1821</v>
      </c>
      <c r="AC185" s="18">
        <v>42128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2.75">
      <c r="A186" s="13">
        <v>184</v>
      </c>
      <c r="B186" s="38" t="s">
        <v>23</v>
      </c>
      <c r="C186" s="38" t="s">
        <v>79</v>
      </c>
      <c r="D186" s="7">
        <v>43651</v>
      </c>
      <c r="E186" s="153">
        <v>560</v>
      </c>
      <c r="F186" s="49" t="s">
        <v>1998</v>
      </c>
      <c r="G186" s="152"/>
      <c r="H186" s="10">
        <v>18.83</v>
      </c>
      <c r="I186" s="8"/>
      <c r="J186" s="10">
        <v>410</v>
      </c>
      <c r="K186" s="8"/>
      <c r="L186" s="10">
        <f>3343737+3184511</f>
        <v>6528248</v>
      </c>
      <c r="M186" s="10">
        <f>50156+31845</f>
        <v>82001</v>
      </c>
      <c r="N186" s="36" t="s">
        <v>102</v>
      </c>
      <c r="O186" s="152">
        <v>0</v>
      </c>
      <c r="P186" s="148" t="s">
        <v>436</v>
      </c>
      <c r="Q186" s="152">
        <v>0</v>
      </c>
      <c r="R186" s="36" t="s">
        <v>1999</v>
      </c>
      <c r="S186" s="48" t="s">
        <v>2000</v>
      </c>
      <c r="T186" s="38">
        <v>6</v>
      </c>
      <c r="U186" s="49" t="s">
        <v>787</v>
      </c>
      <c r="V186" s="153">
        <v>417</v>
      </c>
      <c r="W186" s="8"/>
      <c r="X186" s="8"/>
      <c r="Y186" s="8"/>
      <c r="Z186" s="153"/>
      <c r="AA186" s="152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2.75">
      <c r="A187" s="13">
        <v>185</v>
      </c>
      <c r="B187" s="38" t="s">
        <v>52</v>
      </c>
      <c r="C187" s="38" t="s">
        <v>53</v>
      </c>
      <c r="D187" s="7">
        <v>43651</v>
      </c>
      <c r="E187" s="153">
        <v>1231</v>
      </c>
      <c r="F187" s="49" t="s">
        <v>415</v>
      </c>
      <c r="G187" s="152"/>
      <c r="H187" s="10">
        <v>4.94</v>
      </c>
      <c r="I187" s="8"/>
      <c r="J187" s="10"/>
      <c r="K187" s="8"/>
      <c r="L187" s="10">
        <v>22169</v>
      </c>
      <c r="M187" s="10">
        <v>22169</v>
      </c>
      <c r="N187" s="36" t="s">
        <v>102</v>
      </c>
      <c r="O187" s="152">
        <v>2</v>
      </c>
      <c r="P187" s="148" t="s">
        <v>436</v>
      </c>
      <c r="Q187" s="152">
        <v>0</v>
      </c>
      <c r="R187" s="36" t="s">
        <v>1822</v>
      </c>
      <c r="S187" s="48" t="s">
        <v>1823</v>
      </c>
      <c r="T187" s="38">
        <v>8</v>
      </c>
      <c r="U187" s="49" t="s">
        <v>947</v>
      </c>
      <c r="V187" s="35" t="s">
        <v>1824</v>
      </c>
      <c r="W187" s="8"/>
      <c r="X187" s="8"/>
      <c r="Y187" s="8"/>
      <c r="Z187" s="35" t="s">
        <v>1825</v>
      </c>
      <c r="AA187" s="7">
        <v>19436</v>
      </c>
      <c r="AB187" s="36" t="s">
        <v>223</v>
      </c>
      <c r="AC187" s="18">
        <v>19844</v>
      </c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2.75">
      <c r="A188" s="13">
        <v>186</v>
      </c>
      <c r="B188" s="38" t="s">
        <v>52</v>
      </c>
      <c r="C188" s="38" t="s">
        <v>53</v>
      </c>
      <c r="D188" s="7">
        <v>43651</v>
      </c>
      <c r="E188" s="153">
        <v>2449</v>
      </c>
      <c r="F188" s="49" t="s">
        <v>116</v>
      </c>
      <c r="G188" s="152"/>
      <c r="H188" s="10">
        <v>18.7</v>
      </c>
      <c r="I188" s="8"/>
      <c r="J188" s="10"/>
      <c r="K188" s="8"/>
      <c r="L188" s="10">
        <v>32388287</v>
      </c>
      <c r="M188" s="10">
        <v>335899</v>
      </c>
      <c r="N188" s="36" t="s">
        <v>102</v>
      </c>
      <c r="O188" s="152">
        <v>2</v>
      </c>
      <c r="P188" s="148" t="s">
        <v>436</v>
      </c>
      <c r="Q188" s="152">
        <v>0</v>
      </c>
      <c r="R188" s="36" t="s">
        <v>1826</v>
      </c>
      <c r="S188" s="48" t="s">
        <v>1827</v>
      </c>
      <c r="T188" s="38">
        <v>1</v>
      </c>
      <c r="U188" s="49" t="s">
        <v>1828</v>
      </c>
      <c r="V188" s="35">
        <v>4039</v>
      </c>
      <c r="W188" s="8"/>
      <c r="X188" s="8"/>
      <c r="Y188" s="8"/>
      <c r="Z188" s="35" t="s">
        <v>1829</v>
      </c>
      <c r="AA188" s="7">
        <v>20826</v>
      </c>
      <c r="AB188" s="36" t="s">
        <v>223</v>
      </c>
      <c r="AC188" s="18">
        <v>20975</v>
      </c>
      <c r="AD188" s="36"/>
      <c r="AE188" s="1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2.75">
      <c r="A189" s="13">
        <v>187</v>
      </c>
      <c r="B189" s="38" t="s">
        <v>52</v>
      </c>
      <c r="C189" s="38" t="s">
        <v>44</v>
      </c>
      <c r="D189" s="7">
        <v>43654</v>
      </c>
      <c r="E189" s="153">
        <v>6756</v>
      </c>
      <c r="F189" s="49" t="s">
        <v>690</v>
      </c>
      <c r="G189" s="152"/>
      <c r="H189" s="10">
        <v>0</v>
      </c>
      <c r="I189" s="8"/>
      <c r="J189" s="10"/>
      <c r="K189" s="8"/>
      <c r="L189" s="10">
        <v>33311447</v>
      </c>
      <c r="M189" s="10">
        <f>199870+33310</f>
        <v>233180</v>
      </c>
      <c r="N189" s="36" t="s">
        <v>1830</v>
      </c>
      <c r="O189" s="152">
        <v>1</v>
      </c>
      <c r="P189" s="148" t="s">
        <v>435</v>
      </c>
      <c r="Q189" s="152">
        <v>0</v>
      </c>
      <c r="R189" s="36" t="s">
        <v>1312</v>
      </c>
      <c r="S189" s="48" t="s">
        <v>1831</v>
      </c>
      <c r="T189" s="38">
        <v>25</v>
      </c>
      <c r="U189" s="49" t="s">
        <v>1832</v>
      </c>
      <c r="V189" s="153">
        <v>1911</v>
      </c>
      <c r="W189" s="8"/>
      <c r="X189" s="8"/>
      <c r="Y189" s="8"/>
      <c r="Z189" s="35" t="s">
        <v>879</v>
      </c>
      <c r="AA189" s="7">
        <v>39657</v>
      </c>
      <c r="AB189" s="36" t="s">
        <v>920</v>
      </c>
      <c r="AC189" s="18">
        <v>40063</v>
      </c>
      <c r="AD189" s="36"/>
      <c r="AE189" s="18"/>
      <c r="AF189" s="36"/>
      <c r="AG189" s="1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2.75">
      <c r="A190" s="13">
        <v>188</v>
      </c>
      <c r="B190" s="38" t="s">
        <v>103</v>
      </c>
      <c r="C190" s="38" t="s">
        <v>53</v>
      </c>
      <c r="D190" s="7">
        <v>43654</v>
      </c>
      <c r="E190" s="153">
        <v>39</v>
      </c>
      <c r="F190" s="49" t="s">
        <v>1234</v>
      </c>
      <c r="G190" s="38"/>
      <c r="H190" s="10">
        <v>158.15</v>
      </c>
      <c r="I190" s="8"/>
      <c r="J190" s="10">
        <v>208</v>
      </c>
      <c r="K190" s="8"/>
      <c r="L190" s="10">
        <v>5900000</v>
      </c>
      <c r="M190" s="10">
        <v>59000</v>
      </c>
      <c r="N190" s="36" t="s">
        <v>102</v>
      </c>
      <c r="O190" s="152">
        <v>2</v>
      </c>
      <c r="P190" s="148" t="s">
        <v>436</v>
      </c>
      <c r="Q190" s="152">
        <v>0</v>
      </c>
      <c r="R190" s="36" t="s">
        <v>1833</v>
      </c>
      <c r="S190" s="48" t="s">
        <v>1834</v>
      </c>
      <c r="T190" s="38">
        <v>7</v>
      </c>
      <c r="U190" s="49" t="s">
        <v>1835</v>
      </c>
      <c r="V190" s="153">
        <v>3211</v>
      </c>
      <c r="W190" s="8"/>
      <c r="X190" s="8"/>
      <c r="Y190" s="8"/>
      <c r="Z190" s="35" t="s">
        <v>1836</v>
      </c>
      <c r="AA190" s="7">
        <v>19637</v>
      </c>
      <c r="AB190" s="36" t="s">
        <v>223</v>
      </c>
      <c r="AC190" s="18">
        <v>20206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2.75">
      <c r="A191" s="13">
        <v>189</v>
      </c>
      <c r="B191" s="38" t="s">
        <v>50</v>
      </c>
      <c r="C191" s="38" t="s">
        <v>43</v>
      </c>
      <c r="D191" s="44">
        <v>43654</v>
      </c>
      <c r="E191" s="153">
        <v>5716</v>
      </c>
      <c r="F191" s="49" t="s">
        <v>1094</v>
      </c>
      <c r="G191" s="38"/>
      <c r="H191" s="10">
        <v>333.64</v>
      </c>
      <c r="I191" s="8"/>
      <c r="J191" s="10">
        <v>568.68</v>
      </c>
      <c r="K191" s="8"/>
      <c r="L191" s="10">
        <v>48206942</v>
      </c>
      <c r="M191" s="10">
        <v>694962</v>
      </c>
      <c r="N191" s="36" t="s">
        <v>1837</v>
      </c>
      <c r="O191" s="152">
        <v>2</v>
      </c>
      <c r="P191" s="148" t="s">
        <v>854</v>
      </c>
      <c r="Q191" s="152">
        <v>0</v>
      </c>
      <c r="R191" s="36" t="s">
        <v>1838</v>
      </c>
      <c r="S191" s="48" t="s">
        <v>1839</v>
      </c>
      <c r="T191" s="38">
        <v>15</v>
      </c>
      <c r="U191" s="49" t="s">
        <v>460</v>
      </c>
      <c r="V191" s="35">
        <v>649</v>
      </c>
      <c r="W191" s="8"/>
      <c r="X191" s="8"/>
      <c r="Y191" s="8"/>
      <c r="Z191" s="153"/>
      <c r="AA191" s="152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2.75">
      <c r="A192" s="13">
        <v>190</v>
      </c>
      <c r="B192" s="38" t="s">
        <v>52</v>
      </c>
      <c r="C192" s="38" t="s">
        <v>1840</v>
      </c>
      <c r="D192" s="7">
        <v>43656</v>
      </c>
      <c r="E192" s="153">
        <v>841</v>
      </c>
      <c r="F192" s="49" t="s">
        <v>474</v>
      </c>
      <c r="G192" s="152"/>
      <c r="H192" s="10">
        <v>0</v>
      </c>
      <c r="I192" s="8"/>
      <c r="J192" s="10"/>
      <c r="K192" s="8"/>
      <c r="L192" s="10">
        <v>875911</v>
      </c>
      <c r="M192" s="10">
        <v>104498</v>
      </c>
      <c r="N192" s="36" t="s">
        <v>1841</v>
      </c>
      <c r="O192" s="152">
        <v>1</v>
      </c>
      <c r="P192" s="148" t="s">
        <v>435</v>
      </c>
      <c r="Q192" s="152">
        <v>0</v>
      </c>
      <c r="R192" s="36" t="s">
        <v>1842</v>
      </c>
      <c r="S192" s="48" t="s">
        <v>1843</v>
      </c>
      <c r="T192" s="38">
        <v>7</v>
      </c>
      <c r="U192" s="49" t="s">
        <v>1844</v>
      </c>
      <c r="V192" s="153">
        <v>3401</v>
      </c>
      <c r="W192" s="8"/>
      <c r="X192" s="8"/>
      <c r="Y192" s="8"/>
      <c r="Z192" s="35" t="s">
        <v>1845</v>
      </c>
      <c r="AA192" s="7">
        <v>15054</v>
      </c>
      <c r="AB192" s="36" t="s">
        <v>223</v>
      </c>
      <c r="AC192" s="18">
        <v>15494</v>
      </c>
      <c r="AD192" s="36"/>
      <c r="AE192" s="18"/>
      <c r="AF192" s="36"/>
      <c r="AG192" s="18"/>
      <c r="AH192" s="36"/>
      <c r="AI192" s="36"/>
      <c r="AJ192" s="36"/>
      <c r="AK192" s="18"/>
      <c r="AL192" s="36"/>
      <c r="AM192" s="1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2.75">
      <c r="A193" s="13">
        <v>191</v>
      </c>
      <c r="B193" s="38" t="s">
        <v>50</v>
      </c>
      <c r="C193" s="38" t="s">
        <v>43</v>
      </c>
      <c r="D193" s="7">
        <v>43657</v>
      </c>
      <c r="E193" s="153">
        <v>5154</v>
      </c>
      <c r="F193" s="49" t="s">
        <v>1158</v>
      </c>
      <c r="G193" s="38"/>
      <c r="H193" s="10">
        <v>158.98</v>
      </c>
      <c r="I193" s="8"/>
      <c r="J193" s="10">
        <v>192.5</v>
      </c>
      <c r="K193" s="8"/>
      <c r="L193" s="10">
        <v>17660399</v>
      </c>
      <c r="M193" s="10">
        <v>264906</v>
      </c>
      <c r="N193" s="36" t="s">
        <v>102</v>
      </c>
      <c r="O193" s="152">
        <v>2</v>
      </c>
      <c r="P193" s="148" t="s">
        <v>436</v>
      </c>
      <c r="Q193" s="152">
        <v>0</v>
      </c>
      <c r="R193" s="36" t="s">
        <v>1846</v>
      </c>
      <c r="S193" s="48" t="s">
        <v>1847</v>
      </c>
      <c r="T193" s="38">
        <v>20</v>
      </c>
      <c r="U193" s="49" t="s">
        <v>1644</v>
      </c>
      <c r="V193" s="153">
        <v>375</v>
      </c>
      <c r="W193" s="8"/>
      <c r="X193" s="8"/>
      <c r="Y193" s="8"/>
      <c r="Z193" s="35"/>
      <c r="AA193" s="7"/>
      <c r="AB193" s="36"/>
      <c r="AC193" s="1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2.75">
      <c r="A194" s="13">
        <v>192</v>
      </c>
      <c r="B194" s="38" t="s">
        <v>52</v>
      </c>
      <c r="C194" s="38" t="s">
        <v>44</v>
      </c>
      <c r="D194" s="7">
        <v>43658</v>
      </c>
      <c r="E194" s="153">
        <v>3963</v>
      </c>
      <c r="F194" s="49" t="s">
        <v>243</v>
      </c>
      <c r="G194" s="38"/>
      <c r="H194" s="10">
        <v>0</v>
      </c>
      <c r="I194" s="8"/>
      <c r="J194" s="10">
        <v>2444</v>
      </c>
      <c r="K194" s="8"/>
      <c r="L194" s="10">
        <v>24630000</v>
      </c>
      <c r="M194" s="10">
        <v>246300</v>
      </c>
      <c r="N194" s="36" t="s">
        <v>1848</v>
      </c>
      <c r="O194" s="152">
        <v>0</v>
      </c>
      <c r="P194" s="148" t="s">
        <v>435</v>
      </c>
      <c r="Q194" s="152">
        <v>0</v>
      </c>
      <c r="R194" s="36" t="s">
        <v>1849</v>
      </c>
      <c r="S194" s="48" t="s">
        <v>1850</v>
      </c>
      <c r="T194" s="38">
        <v>22</v>
      </c>
      <c r="U194" s="49" t="s">
        <v>445</v>
      </c>
      <c r="V194" s="35">
        <v>4949</v>
      </c>
      <c r="W194" s="8"/>
      <c r="X194" s="8"/>
      <c r="Y194" s="8"/>
      <c r="Z194" s="35" t="s">
        <v>1851</v>
      </c>
      <c r="AA194" s="7">
        <v>39892</v>
      </c>
      <c r="AB194" s="36" t="s">
        <v>501</v>
      </c>
      <c r="AC194" s="18">
        <v>40143</v>
      </c>
      <c r="AD194" s="36" t="s">
        <v>1139</v>
      </c>
      <c r="AE194" s="18">
        <v>40337</v>
      </c>
      <c r="AF194" s="36" t="s">
        <v>1852</v>
      </c>
      <c r="AG194" s="18">
        <v>40843</v>
      </c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2.75">
      <c r="A195" s="13">
        <v>193</v>
      </c>
      <c r="B195" s="38" t="s">
        <v>103</v>
      </c>
      <c r="C195" s="38" t="s">
        <v>43</v>
      </c>
      <c r="D195" s="7">
        <v>43658</v>
      </c>
      <c r="E195" s="153">
        <v>5135</v>
      </c>
      <c r="F195" s="49" t="s">
        <v>558</v>
      </c>
      <c r="G195" s="38" t="s">
        <v>104</v>
      </c>
      <c r="H195" s="10">
        <v>4080.26</v>
      </c>
      <c r="I195" s="8"/>
      <c r="J195" s="10">
        <v>1095</v>
      </c>
      <c r="K195" s="8"/>
      <c r="L195" s="10"/>
      <c r="M195" s="10">
        <v>215377</v>
      </c>
      <c r="N195" s="36" t="s">
        <v>102</v>
      </c>
      <c r="O195" s="152">
        <v>6</v>
      </c>
      <c r="P195" s="148" t="s">
        <v>1853</v>
      </c>
      <c r="Q195" s="152">
        <v>0</v>
      </c>
      <c r="R195" s="36" t="s">
        <v>1854</v>
      </c>
      <c r="S195" s="48" t="s">
        <v>640</v>
      </c>
      <c r="T195" s="38">
        <v>16</v>
      </c>
      <c r="U195" s="49" t="s">
        <v>511</v>
      </c>
      <c r="V195" s="153">
        <v>233</v>
      </c>
      <c r="W195" s="8"/>
      <c r="X195" s="8"/>
      <c r="Y195" s="8"/>
      <c r="Z195" s="35" t="s">
        <v>1855</v>
      </c>
      <c r="AA195" s="7">
        <v>43010</v>
      </c>
      <c r="AB195" s="36"/>
      <c r="AC195" s="18"/>
      <c r="AD195" s="36"/>
      <c r="AE195" s="18"/>
      <c r="AF195" s="36"/>
      <c r="AG195" s="18"/>
      <c r="AH195" s="36"/>
      <c r="AI195" s="18"/>
      <c r="AJ195" s="36"/>
      <c r="AK195" s="1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2.75">
      <c r="A196" s="13">
        <v>194</v>
      </c>
      <c r="B196" s="38" t="s">
        <v>52</v>
      </c>
      <c r="C196" s="38" t="s">
        <v>44</v>
      </c>
      <c r="D196" s="7">
        <v>43658</v>
      </c>
      <c r="E196" s="153">
        <v>6539</v>
      </c>
      <c r="F196" s="49" t="s">
        <v>1856</v>
      </c>
      <c r="G196" s="38" t="s">
        <v>104</v>
      </c>
      <c r="H196" s="10">
        <v>129.23</v>
      </c>
      <c r="I196" s="8"/>
      <c r="J196" s="10">
        <v>117.18</v>
      </c>
      <c r="K196" s="8"/>
      <c r="L196" s="10">
        <v>8616791</v>
      </c>
      <c r="M196" s="10">
        <v>85804</v>
      </c>
      <c r="N196" s="36" t="s">
        <v>102</v>
      </c>
      <c r="O196" s="152">
        <v>2</v>
      </c>
      <c r="P196" s="148" t="s">
        <v>436</v>
      </c>
      <c r="Q196" s="152">
        <v>0</v>
      </c>
      <c r="R196" s="36" t="s">
        <v>1857</v>
      </c>
      <c r="S196" s="48" t="s">
        <v>812</v>
      </c>
      <c r="T196" s="38">
        <v>27</v>
      </c>
      <c r="U196" s="49" t="s">
        <v>511</v>
      </c>
      <c r="V196" s="35" t="s">
        <v>1858</v>
      </c>
      <c r="W196" s="8"/>
      <c r="X196" s="8"/>
      <c r="Y196" s="8"/>
      <c r="Z196" s="35" t="s">
        <v>1859</v>
      </c>
      <c r="AA196" s="44">
        <v>29354</v>
      </c>
      <c r="AB196" s="36" t="s">
        <v>223</v>
      </c>
      <c r="AC196" s="18">
        <v>29595</v>
      </c>
      <c r="AD196" s="36"/>
      <c r="AE196" s="18"/>
      <c r="AF196" s="36"/>
      <c r="AG196" s="18"/>
      <c r="AH196" s="36"/>
      <c r="AI196" s="1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2.75">
      <c r="A197" s="13">
        <v>195</v>
      </c>
      <c r="B197" s="38" t="s">
        <v>50</v>
      </c>
      <c r="C197" s="38" t="s">
        <v>441</v>
      </c>
      <c r="D197" s="7">
        <v>43658</v>
      </c>
      <c r="E197" s="153">
        <v>741</v>
      </c>
      <c r="F197" s="49" t="s">
        <v>342</v>
      </c>
      <c r="G197" s="38"/>
      <c r="H197" s="10">
        <v>800.97</v>
      </c>
      <c r="I197" s="8"/>
      <c r="J197" s="10">
        <v>740.25</v>
      </c>
      <c r="K197" s="8"/>
      <c r="L197" s="10">
        <v>35081717</v>
      </c>
      <c r="M197" s="10">
        <v>526226</v>
      </c>
      <c r="N197" s="36" t="s">
        <v>1860</v>
      </c>
      <c r="O197" s="152">
        <v>2</v>
      </c>
      <c r="P197" s="148" t="s">
        <v>854</v>
      </c>
      <c r="Q197" s="152">
        <v>0</v>
      </c>
      <c r="R197" s="36" t="s">
        <v>1861</v>
      </c>
      <c r="S197" s="48" t="s">
        <v>1862</v>
      </c>
      <c r="T197" s="38">
        <v>7</v>
      </c>
      <c r="U197" s="49" t="s">
        <v>1863</v>
      </c>
      <c r="V197" s="153">
        <v>3399</v>
      </c>
      <c r="W197" s="8"/>
      <c r="X197" s="8"/>
      <c r="Y197" s="8"/>
      <c r="Z197" s="35" t="s">
        <v>1864</v>
      </c>
      <c r="AA197" s="44">
        <v>37071</v>
      </c>
      <c r="AB197" s="36" t="s">
        <v>1865</v>
      </c>
      <c r="AC197" s="18">
        <v>37405</v>
      </c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2.75">
      <c r="A198" s="13">
        <v>196</v>
      </c>
      <c r="B198" s="38" t="s">
        <v>52</v>
      </c>
      <c r="C198" s="38" t="s">
        <v>44</v>
      </c>
      <c r="D198" s="7">
        <v>43661</v>
      </c>
      <c r="E198" s="153">
        <v>1205</v>
      </c>
      <c r="F198" s="49" t="s">
        <v>463</v>
      </c>
      <c r="G198" s="152"/>
      <c r="H198" s="10">
        <v>0</v>
      </c>
      <c r="I198" s="8"/>
      <c r="J198" s="10">
        <v>632</v>
      </c>
      <c r="K198" s="8"/>
      <c r="L198" s="10">
        <v>11626300</v>
      </c>
      <c r="M198" s="10">
        <v>116263</v>
      </c>
      <c r="N198" s="36" t="s">
        <v>1869</v>
      </c>
      <c r="O198" s="152">
        <v>1</v>
      </c>
      <c r="P198" s="148" t="s">
        <v>435</v>
      </c>
      <c r="Q198" s="152">
        <v>0</v>
      </c>
      <c r="R198" s="36" t="s">
        <v>1866</v>
      </c>
      <c r="S198" s="48" t="s">
        <v>1867</v>
      </c>
      <c r="T198" s="38">
        <v>11</v>
      </c>
      <c r="U198" s="49" t="s">
        <v>1351</v>
      </c>
      <c r="V198" s="153">
        <v>1636</v>
      </c>
      <c r="W198" s="8"/>
      <c r="X198" s="8"/>
      <c r="Y198" s="8"/>
      <c r="Z198" s="35" t="s">
        <v>1868</v>
      </c>
      <c r="AA198" s="44">
        <v>37146</v>
      </c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2.75">
      <c r="A199" s="13">
        <v>197</v>
      </c>
      <c r="B199" s="38" t="s">
        <v>50</v>
      </c>
      <c r="C199" s="38" t="s">
        <v>46</v>
      </c>
      <c r="D199" s="7">
        <v>43661</v>
      </c>
      <c r="E199" s="153">
        <v>1014</v>
      </c>
      <c r="F199" s="49" t="s">
        <v>463</v>
      </c>
      <c r="G199" s="38"/>
      <c r="H199" s="10">
        <v>242.76</v>
      </c>
      <c r="I199" s="8"/>
      <c r="J199" s="10">
        <v>314.8</v>
      </c>
      <c r="K199" s="8"/>
      <c r="L199" s="10">
        <v>2504604</v>
      </c>
      <c r="M199" s="10">
        <v>25046</v>
      </c>
      <c r="N199" s="36" t="s">
        <v>102</v>
      </c>
      <c r="O199" s="152">
        <v>2</v>
      </c>
      <c r="P199" s="148" t="s">
        <v>436</v>
      </c>
      <c r="Q199" s="152">
        <v>0</v>
      </c>
      <c r="R199" s="36" t="s">
        <v>1870</v>
      </c>
      <c r="S199" s="48" t="s">
        <v>241</v>
      </c>
      <c r="T199" s="38">
        <v>10</v>
      </c>
      <c r="U199" s="49" t="s">
        <v>242</v>
      </c>
      <c r="V199" s="35">
        <v>1450</v>
      </c>
      <c r="W199" s="8"/>
      <c r="X199" s="8"/>
      <c r="Y199" s="8"/>
      <c r="Z199" s="153"/>
      <c r="AA199" s="152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2.75">
      <c r="A200" s="13">
        <v>198</v>
      </c>
      <c r="B200" s="38" t="s">
        <v>103</v>
      </c>
      <c r="C200" s="38" t="s">
        <v>43</v>
      </c>
      <c r="D200" s="7">
        <v>43661</v>
      </c>
      <c r="E200" s="153">
        <v>12</v>
      </c>
      <c r="F200" s="49" t="s">
        <v>1871</v>
      </c>
      <c r="G200" s="38" t="s">
        <v>104</v>
      </c>
      <c r="H200" s="10">
        <v>11471.81</v>
      </c>
      <c r="I200" s="8"/>
      <c r="J200" s="10">
        <v>2772.96</v>
      </c>
      <c r="K200" s="8"/>
      <c r="L200" s="10">
        <v>7942214</v>
      </c>
      <c r="M200" s="10">
        <v>5559550</v>
      </c>
      <c r="N200" s="36" t="s">
        <v>967</v>
      </c>
      <c r="O200" s="38">
        <v>7</v>
      </c>
      <c r="P200" s="148" t="s">
        <v>1872</v>
      </c>
      <c r="Q200" s="152">
        <v>0</v>
      </c>
      <c r="R200" s="36" t="s">
        <v>1873</v>
      </c>
      <c r="S200" s="48" t="s">
        <v>1874</v>
      </c>
      <c r="T200" s="38">
        <v>10</v>
      </c>
      <c r="U200" s="49" t="s">
        <v>1875</v>
      </c>
      <c r="V200" s="35" t="s">
        <v>1876</v>
      </c>
      <c r="W200" s="8"/>
      <c r="X200" s="8"/>
      <c r="Y200" s="8"/>
      <c r="Z200" s="35" t="s">
        <v>1877</v>
      </c>
      <c r="AA200" s="7">
        <v>42846</v>
      </c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2.75">
      <c r="A201" s="13">
        <v>199</v>
      </c>
      <c r="B201" s="38" t="s">
        <v>52</v>
      </c>
      <c r="C201" s="38" t="s">
        <v>53</v>
      </c>
      <c r="D201" s="7">
        <v>43663</v>
      </c>
      <c r="E201" s="153">
        <v>960</v>
      </c>
      <c r="F201" s="49" t="s">
        <v>1878</v>
      </c>
      <c r="G201" s="38"/>
      <c r="H201" s="10">
        <v>15</v>
      </c>
      <c r="I201" s="8"/>
      <c r="J201" s="10"/>
      <c r="K201" s="8"/>
      <c r="L201" s="10">
        <v>5000000</v>
      </c>
      <c r="M201" s="10">
        <v>50000</v>
      </c>
      <c r="N201" s="36" t="s">
        <v>733</v>
      </c>
      <c r="O201" s="152">
        <v>0</v>
      </c>
      <c r="P201" s="148" t="s">
        <v>546</v>
      </c>
      <c r="Q201" s="152">
        <v>0</v>
      </c>
      <c r="R201" s="36" t="s">
        <v>1879</v>
      </c>
      <c r="S201" s="48" t="s">
        <v>1880</v>
      </c>
      <c r="T201" s="38">
        <v>11</v>
      </c>
      <c r="U201" s="49" t="s">
        <v>1071</v>
      </c>
      <c r="V201" s="35">
        <v>750</v>
      </c>
      <c r="W201" s="8"/>
      <c r="X201" s="8"/>
      <c r="Y201" s="8"/>
      <c r="Z201" s="35"/>
      <c r="AA201" s="7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2.75">
      <c r="A202" s="13">
        <v>200</v>
      </c>
      <c r="B202" s="38" t="s">
        <v>103</v>
      </c>
      <c r="C202" s="38" t="s">
        <v>43</v>
      </c>
      <c r="D202" s="7">
        <v>43663</v>
      </c>
      <c r="E202" s="153">
        <v>552</v>
      </c>
      <c r="F202" s="49" t="s">
        <v>1881</v>
      </c>
      <c r="G202" s="38" t="s">
        <v>104</v>
      </c>
      <c r="H202" s="10">
        <v>4909.51</v>
      </c>
      <c r="I202" s="8"/>
      <c r="J202" s="10">
        <v>1360.65</v>
      </c>
      <c r="K202" s="8"/>
      <c r="L202" s="10">
        <v>52274840</v>
      </c>
      <c r="M202" s="10">
        <v>410185</v>
      </c>
      <c r="N202" s="36" t="s">
        <v>102</v>
      </c>
      <c r="O202" s="152">
        <v>5</v>
      </c>
      <c r="P202" s="148" t="s">
        <v>1882</v>
      </c>
      <c r="Q202" s="152">
        <v>0</v>
      </c>
      <c r="R202" s="36" t="s">
        <v>1883</v>
      </c>
      <c r="S202" s="48" t="s">
        <v>1035</v>
      </c>
      <c r="T202" s="38">
        <v>6</v>
      </c>
      <c r="U202" s="49" t="s">
        <v>1652</v>
      </c>
      <c r="V202" s="153">
        <v>535</v>
      </c>
      <c r="W202" s="8"/>
      <c r="X202" s="8"/>
      <c r="Y202" s="8"/>
      <c r="Z202" s="35" t="s">
        <v>1864</v>
      </c>
      <c r="AA202" s="7">
        <v>43111</v>
      </c>
      <c r="AB202" s="36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2.75">
      <c r="A203" s="13">
        <v>201</v>
      </c>
      <c r="B203" s="38" t="s">
        <v>103</v>
      </c>
      <c r="C203" s="38" t="s">
        <v>43</v>
      </c>
      <c r="D203" s="7">
        <v>43663</v>
      </c>
      <c r="E203" s="153">
        <v>950</v>
      </c>
      <c r="F203" s="49" t="s">
        <v>1884</v>
      </c>
      <c r="G203" s="38" t="s">
        <v>104</v>
      </c>
      <c r="H203" s="10">
        <v>34432.95</v>
      </c>
      <c r="I203" s="8"/>
      <c r="J203" s="10">
        <v>4485.79</v>
      </c>
      <c r="K203" s="8"/>
      <c r="L203" s="10">
        <v>350078703</v>
      </c>
      <c r="M203" s="10">
        <v>4364134</v>
      </c>
      <c r="N203" s="36" t="s">
        <v>102</v>
      </c>
      <c r="O203" s="152">
        <v>34</v>
      </c>
      <c r="P203" s="148" t="s">
        <v>1885</v>
      </c>
      <c r="Q203" s="152">
        <v>0</v>
      </c>
      <c r="R203" s="36" t="s">
        <v>1886</v>
      </c>
      <c r="S203" s="48" t="s">
        <v>1887</v>
      </c>
      <c r="T203" s="38">
        <v>11</v>
      </c>
      <c r="U203" s="49" t="s">
        <v>1888</v>
      </c>
      <c r="V203" s="35" t="s">
        <v>1889</v>
      </c>
      <c r="W203" s="8"/>
      <c r="X203" s="8"/>
      <c r="Y203" s="8"/>
      <c r="Z203" s="35" t="s">
        <v>1890</v>
      </c>
      <c r="AA203" s="7">
        <v>42278</v>
      </c>
      <c r="AB203" s="36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2.75">
      <c r="A204" s="13">
        <v>202</v>
      </c>
      <c r="B204" s="38" t="s">
        <v>52</v>
      </c>
      <c r="C204" s="38" t="s">
        <v>44</v>
      </c>
      <c r="D204" s="7">
        <v>43663</v>
      </c>
      <c r="E204" s="153">
        <v>241</v>
      </c>
      <c r="F204" s="49" t="s">
        <v>474</v>
      </c>
      <c r="G204" s="152"/>
      <c r="H204" s="10">
        <v>0</v>
      </c>
      <c r="I204" s="8"/>
      <c r="J204" s="10"/>
      <c r="K204" s="8"/>
      <c r="L204" s="10">
        <v>2000000</v>
      </c>
      <c r="M204" s="10">
        <v>20000</v>
      </c>
      <c r="N204" s="36" t="s">
        <v>1659</v>
      </c>
      <c r="O204" s="152">
        <v>2</v>
      </c>
      <c r="P204" s="148" t="s">
        <v>435</v>
      </c>
      <c r="Q204" s="152">
        <v>0</v>
      </c>
      <c r="R204" s="36" t="s">
        <v>1891</v>
      </c>
      <c r="S204" s="48" t="s">
        <v>1892</v>
      </c>
      <c r="T204" s="38">
        <v>7</v>
      </c>
      <c r="U204" s="49" t="s">
        <v>1893</v>
      </c>
      <c r="V204" s="153">
        <v>3696</v>
      </c>
      <c r="W204" s="8"/>
      <c r="X204" s="8"/>
      <c r="Y204" s="8"/>
      <c r="Z204" s="35" t="s">
        <v>1894</v>
      </c>
      <c r="AA204" s="7">
        <v>38100</v>
      </c>
      <c r="AB204" s="36" t="s">
        <v>1660</v>
      </c>
      <c r="AC204" s="18">
        <v>42628</v>
      </c>
      <c r="AD204" s="36" t="s">
        <v>1895</v>
      </c>
      <c r="AE204" s="18">
        <v>42706</v>
      </c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2.75">
      <c r="A205" s="13">
        <v>203</v>
      </c>
      <c r="B205" s="38" t="s">
        <v>52</v>
      </c>
      <c r="C205" s="38" t="s">
        <v>53</v>
      </c>
      <c r="D205" s="7">
        <v>43664</v>
      </c>
      <c r="E205" s="153">
        <v>1262</v>
      </c>
      <c r="F205" s="49" t="s">
        <v>447</v>
      </c>
      <c r="G205" s="38"/>
      <c r="H205" s="10">
        <v>11.55</v>
      </c>
      <c r="I205" s="8"/>
      <c r="J205" s="10">
        <v>600</v>
      </c>
      <c r="K205" s="8"/>
      <c r="L205" s="10">
        <v>6132491</v>
      </c>
      <c r="M205" s="10">
        <v>71579</v>
      </c>
      <c r="N205" s="36" t="s">
        <v>1659</v>
      </c>
      <c r="O205" s="152">
        <v>1</v>
      </c>
      <c r="P205" s="148" t="s">
        <v>435</v>
      </c>
      <c r="Q205" s="152">
        <v>0</v>
      </c>
      <c r="R205" s="36" t="s">
        <v>1896</v>
      </c>
      <c r="S205" s="48" t="s">
        <v>1897</v>
      </c>
      <c r="T205" s="38">
        <v>3</v>
      </c>
      <c r="U205" s="49" t="s">
        <v>1898</v>
      </c>
      <c r="V205" s="153">
        <v>951</v>
      </c>
      <c r="W205" s="8"/>
      <c r="X205" s="8"/>
      <c r="Y205" s="8"/>
      <c r="Z205" s="35" t="s">
        <v>1899</v>
      </c>
      <c r="AA205" s="7">
        <v>37335</v>
      </c>
      <c r="AB205" s="36" t="s">
        <v>414</v>
      </c>
      <c r="AC205" s="18">
        <v>37791</v>
      </c>
      <c r="AD205" s="36" t="s">
        <v>1900</v>
      </c>
      <c r="AE205" s="18">
        <v>38012</v>
      </c>
      <c r="AF205" s="36" t="s">
        <v>1901</v>
      </c>
      <c r="AG205" s="18">
        <v>38140</v>
      </c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2.75">
      <c r="A206" s="13">
        <v>204</v>
      </c>
      <c r="B206" s="38" t="s">
        <v>52</v>
      </c>
      <c r="C206" s="38" t="s">
        <v>44</v>
      </c>
      <c r="D206" s="7">
        <v>43664</v>
      </c>
      <c r="E206" s="153">
        <v>3926</v>
      </c>
      <c r="F206" s="49" t="s">
        <v>1902</v>
      </c>
      <c r="G206" s="152"/>
      <c r="H206" s="10">
        <v>62.56</v>
      </c>
      <c r="I206" s="8"/>
      <c r="J206" s="10"/>
      <c r="K206" s="8"/>
      <c r="L206" s="10">
        <v>7950199</v>
      </c>
      <c r="M206" s="10">
        <v>79501</v>
      </c>
      <c r="N206" s="36" t="s">
        <v>884</v>
      </c>
      <c r="O206" s="152">
        <v>0</v>
      </c>
      <c r="P206" s="148" t="s">
        <v>435</v>
      </c>
      <c r="Q206" s="152">
        <v>0</v>
      </c>
      <c r="R206" s="36" t="s">
        <v>1903</v>
      </c>
      <c r="S206" s="48" t="s">
        <v>1904</v>
      </c>
      <c r="T206" s="38">
        <v>14</v>
      </c>
      <c r="U206" s="49" t="s">
        <v>445</v>
      </c>
      <c r="V206" s="35" t="s">
        <v>1905</v>
      </c>
      <c r="W206" s="8"/>
      <c r="X206" s="8"/>
      <c r="Y206" s="8"/>
      <c r="Z206" s="35" t="s">
        <v>1776</v>
      </c>
      <c r="AA206" s="7">
        <v>41816</v>
      </c>
      <c r="AB206" s="36" t="s">
        <v>1777</v>
      </c>
      <c r="AC206" s="18">
        <v>42507</v>
      </c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2.75">
      <c r="A207" s="13">
        <v>205</v>
      </c>
      <c r="B207" s="38" t="s">
        <v>103</v>
      </c>
      <c r="C207" s="38" t="s">
        <v>44</v>
      </c>
      <c r="D207" s="7">
        <v>43664</v>
      </c>
      <c r="E207" s="153">
        <v>5119</v>
      </c>
      <c r="F207" s="49" t="s">
        <v>897</v>
      </c>
      <c r="G207" s="152"/>
      <c r="H207" s="10">
        <v>261.97</v>
      </c>
      <c r="I207" s="8"/>
      <c r="J207" s="10">
        <v>340.5</v>
      </c>
      <c r="K207" s="8"/>
      <c r="L207" s="10">
        <v>679716</v>
      </c>
      <c r="M207" s="10">
        <v>6797</v>
      </c>
      <c r="N207" s="36" t="s">
        <v>1659</v>
      </c>
      <c r="O207" s="152">
        <v>2</v>
      </c>
      <c r="P207" s="148" t="s">
        <v>435</v>
      </c>
      <c r="Q207" s="152">
        <v>0</v>
      </c>
      <c r="R207" s="36" t="s">
        <v>1906</v>
      </c>
      <c r="S207" s="48" t="s">
        <v>1907</v>
      </c>
      <c r="T207" s="38">
        <v>14</v>
      </c>
      <c r="U207" s="49" t="s">
        <v>1908</v>
      </c>
      <c r="V207" s="153">
        <v>220</v>
      </c>
      <c r="W207" s="8"/>
      <c r="X207" s="8"/>
      <c r="Y207" s="8"/>
      <c r="Z207" s="35" t="s">
        <v>1909</v>
      </c>
      <c r="AA207" s="7">
        <v>42944</v>
      </c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2.75">
      <c r="A208" s="13">
        <v>206</v>
      </c>
      <c r="B208" s="38" t="s">
        <v>52</v>
      </c>
      <c r="C208" s="38" t="s">
        <v>44</v>
      </c>
      <c r="D208" s="7">
        <v>43664</v>
      </c>
      <c r="E208" s="153">
        <v>3952</v>
      </c>
      <c r="F208" s="49" t="s">
        <v>858</v>
      </c>
      <c r="G208" s="152"/>
      <c r="H208" s="10">
        <v>0</v>
      </c>
      <c r="I208" s="8"/>
      <c r="J208" s="10"/>
      <c r="K208" s="8"/>
      <c r="L208" s="10">
        <v>1720000</v>
      </c>
      <c r="M208" s="10">
        <v>17200</v>
      </c>
      <c r="N208" s="36" t="s">
        <v>884</v>
      </c>
      <c r="O208" s="152">
        <v>0</v>
      </c>
      <c r="P208" s="148" t="s">
        <v>435</v>
      </c>
      <c r="Q208" s="152">
        <v>0</v>
      </c>
      <c r="R208" s="36" t="s">
        <v>1910</v>
      </c>
      <c r="S208" s="48" t="s">
        <v>488</v>
      </c>
      <c r="T208" s="38">
        <v>18</v>
      </c>
      <c r="U208" s="49" t="s">
        <v>445</v>
      </c>
      <c r="V208" s="153">
        <v>3825</v>
      </c>
      <c r="W208" s="8"/>
      <c r="X208" s="8"/>
      <c r="Y208" s="8"/>
      <c r="Z208" s="35" t="s">
        <v>1911</v>
      </c>
      <c r="AA208" s="7">
        <v>17167</v>
      </c>
      <c r="AB208" s="36" t="s">
        <v>223</v>
      </c>
      <c r="AC208" s="18">
        <v>17433</v>
      </c>
      <c r="AD208" s="36" t="s">
        <v>1820</v>
      </c>
      <c r="AE208" s="18">
        <v>32960</v>
      </c>
      <c r="AF208" s="36" t="s">
        <v>1912</v>
      </c>
      <c r="AG208" s="18">
        <v>33131</v>
      </c>
      <c r="AH208" s="36" t="s">
        <v>1913</v>
      </c>
      <c r="AI208" s="18">
        <v>34977</v>
      </c>
      <c r="AJ208" s="36" t="s">
        <v>1914</v>
      </c>
      <c r="AK208" s="18">
        <v>35095</v>
      </c>
      <c r="AL208" s="36" t="s">
        <v>398</v>
      </c>
      <c r="AM208" s="77">
        <v>38090</v>
      </c>
      <c r="AN208" s="36" t="s">
        <v>1915</v>
      </c>
      <c r="AO208" s="18">
        <v>38131</v>
      </c>
      <c r="AP208" s="8"/>
      <c r="AQ208" s="8"/>
      <c r="AR208" s="8"/>
      <c r="AS208" s="8"/>
      <c r="AT208" s="8"/>
      <c r="AU208" s="8"/>
      <c r="AV208" s="8"/>
    </row>
    <row r="209" spans="1:48" ht="12.75">
      <c r="A209" s="13">
        <v>207</v>
      </c>
      <c r="B209" s="38" t="s">
        <v>52</v>
      </c>
      <c r="C209" s="38" t="s">
        <v>53</v>
      </c>
      <c r="D209" s="7">
        <v>43668</v>
      </c>
      <c r="E209" s="153">
        <v>40</v>
      </c>
      <c r="F209" s="49" t="s">
        <v>1916</v>
      </c>
      <c r="G209" s="152"/>
      <c r="H209" s="10">
        <v>88.5</v>
      </c>
      <c r="I209" s="8"/>
      <c r="J209" s="10"/>
      <c r="K209" s="8"/>
      <c r="L209" s="10">
        <v>16149038</v>
      </c>
      <c r="M209" s="10">
        <v>242236</v>
      </c>
      <c r="N209" s="36" t="s">
        <v>1917</v>
      </c>
      <c r="O209" s="152">
        <v>0</v>
      </c>
      <c r="P209" s="148" t="s">
        <v>435</v>
      </c>
      <c r="Q209" s="152">
        <v>0</v>
      </c>
      <c r="R209" s="36" t="s">
        <v>1918</v>
      </c>
      <c r="S209" s="48" t="s">
        <v>1919</v>
      </c>
      <c r="T209" s="38">
        <v>7</v>
      </c>
      <c r="U209" s="49" t="s">
        <v>1920</v>
      </c>
      <c r="V209" s="153">
        <v>192</v>
      </c>
      <c r="W209" s="8"/>
      <c r="X209" s="8"/>
      <c r="Y209" s="8"/>
      <c r="Z209" s="35" t="s">
        <v>1921</v>
      </c>
      <c r="AA209" s="7">
        <v>19007</v>
      </c>
      <c r="AB209" s="36" t="s">
        <v>1922</v>
      </c>
      <c r="AC209" s="18">
        <v>20662</v>
      </c>
      <c r="AD209" s="36" t="s">
        <v>1923</v>
      </c>
      <c r="AE209" s="18">
        <v>33819</v>
      </c>
      <c r="AF209" s="36" t="s">
        <v>1924</v>
      </c>
      <c r="AG209" s="18">
        <v>33837</v>
      </c>
      <c r="AH209" s="36" t="s">
        <v>1925</v>
      </c>
      <c r="AI209" s="18">
        <v>34502</v>
      </c>
      <c r="AJ209" s="36" t="s">
        <v>1926</v>
      </c>
      <c r="AK209" s="18">
        <v>34904</v>
      </c>
      <c r="AL209" s="36" t="s">
        <v>1927</v>
      </c>
      <c r="AM209" s="18">
        <v>39423</v>
      </c>
      <c r="AN209" s="36" t="s">
        <v>824</v>
      </c>
      <c r="AO209" s="18">
        <v>39643</v>
      </c>
      <c r="AP209" s="36" t="s">
        <v>1928</v>
      </c>
      <c r="AQ209" s="18">
        <v>39792</v>
      </c>
      <c r="AR209" s="8"/>
      <c r="AS209" s="8"/>
      <c r="AT209" s="8"/>
      <c r="AU209" s="8"/>
      <c r="AV209" s="8"/>
    </row>
    <row r="210" spans="1:48" ht="12.75">
      <c r="A210" s="13">
        <v>208</v>
      </c>
      <c r="B210" s="38" t="s">
        <v>103</v>
      </c>
      <c r="C210" s="38" t="s">
        <v>43</v>
      </c>
      <c r="D210" s="7">
        <v>43668</v>
      </c>
      <c r="E210" s="153">
        <v>162</v>
      </c>
      <c r="F210" s="49" t="s">
        <v>1929</v>
      </c>
      <c r="G210" s="38" t="s">
        <v>104</v>
      </c>
      <c r="H210" s="10">
        <v>4227.13</v>
      </c>
      <c r="I210" s="8"/>
      <c r="J210" s="10">
        <v>1449</v>
      </c>
      <c r="K210" s="8"/>
      <c r="L210" s="10">
        <v>514091</v>
      </c>
      <c r="M210" s="10">
        <v>359864</v>
      </c>
      <c r="N210" s="36" t="s">
        <v>102</v>
      </c>
      <c r="O210" s="152">
        <v>5</v>
      </c>
      <c r="P210" s="148" t="s">
        <v>1930</v>
      </c>
      <c r="Q210" s="152">
        <v>0</v>
      </c>
      <c r="R210" s="36" t="s">
        <v>1931</v>
      </c>
      <c r="S210" s="48" t="s">
        <v>1932</v>
      </c>
      <c r="T210" s="38">
        <v>5</v>
      </c>
      <c r="U210" s="49" t="s">
        <v>1547</v>
      </c>
      <c r="V210" s="35" t="s">
        <v>1933</v>
      </c>
      <c r="W210" s="8"/>
      <c r="X210" s="8"/>
      <c r="Y210" s="8"/>
      <c r="Z210" s="35" t="s">
        <v>1934</v>
      </c>
      <c r="AA210" s="7">
        <v>43031</v>
      </c>
      <c r="AB210" s="36"/>
      <c r="AC210" s="18"/>
      <c r="AD210" s="36"/>
      <c r="AE210" s="18"/>
      <c r="AF210" s="36"/>
      <c r="AG210" s="18"/>
      <c r="AH210" s="36"/>
      <c r="AI210" s="1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2.75">
      <c r="A211" s="13">
        <v>209</v>
      </c>
      <c r="B211" s="38" t="s">
        <v>52</v>
      </c>
      <c r="C211" s="38" t="s">
        <v>44</v>
      </c>
      <c r="D211" s="7">
        <v>43668</v>
      </c>
      <c r="E211" s="153">
        <v>40</v>
      </c>
      <c r="F211" s="49" t="s">
        <v>1423</v>
      </c>
      <c r="G211" s="152"/>
      <c r="H211" s="10">
        <v>0</v>
      </c>
      <c r="I211" s="8"/>
      <c r="J211" s="10">
        <v>411.6</v>
      </c>
      <c r="K211" s="8"/>
      <c r="L211" s="10">
        <v>2800000</v>
      </c>
      <c r="M211" s="10">
        <v>28000</v>
      </c>
      <c r="N211" s="36" t="s">
        <v>884</v>
      </c>
      <c r="O211" s="152">
        <v>0</v>
      </c>
      <c r="P211" s="148" t="s">
        <v>435</v>
      </c>
      <c r="Q211" s="152">
        <v>0</v>
      </c>
      <c r="R211" s="36" t="s">
        <v>1935</v>
      </c>
      <c r="S211" s="48" t="s">
        <v>488</v>
      </c>
      <c r="T211" s="38">
        <v>7</v>
      </c>
      <c r="U211" s="49" t="s">
        <v>1920</v>
      </c>
      <c r="V211" s="153">
        <v>176</v>
      </c>
      <c r="W211" s="8"/>
      <c r="X211" s="8"/>
      <c r="Y211" s="8"/>
      <c r="Z211" s="35" t="s">
        <v>1936</v>
      </c>
      <c r="AA211" s="7">
        <v>13744</v>
      </c>
      <c r="AB211" s="36" t="s">
        <v>1937</v>
      </c>
      <c r="AC211" s="18">
        <v>39462</v>
      </c>
      <c r="AD211" s="36" t="s">
        <v>1938</v>
      </c>
      <c r="AE211" s="18">
        <v>40030</v>
      </c>
      <c r="AF211" s="36" t="s">
        <v>1939</v>
      </c>
      <c r="AG211" s="18">
        <v>40158</v>
      </c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2.75">
      <c r="A212" s="13">
        <v>210</v>
      </c>
      <c r="B212" s="38" t="s">
        <v>52</v>
      </c>
      <c r="C212" s="38" t="s">
        <v>44</v>
      </c>
      <c r="D212" s="7">
        <v>40016</v>
      </c>
      <c r="E212" s="153">
        <v>951</v>
      </c>
      <c r="F212" s="49" t="s">
        <v>194</v>
      </c>
      <c r="G212" s="152"/>
      <c r="H212" s="10">
        <v>0</v>
      </c>
      <c r="I212" s="8"/>
      <c r="J212" s="10">
        <v>300</v>
      </c>
      <c r="K212" s="8"/>
      <c r="L212" s="10">
        <v>5896706</v>
      </c>
      <c r="M212" s="10">
        <v>154706</v>
      </c>
      <c r="N212" s="36" t="s">
        <v>676</v>
      </c>
      <c r="O212" s="152">
        <v>0</v>
      </c>
      <c r="P212" s="148" t="s">
        <v>854</v>
      </c>
      <c r="Q212" s="152">
        <v>0</v>
      </c>
      <c r="R212" s="36" t="s">
        <v>1940</v>
      </c>
      <c r="S212" s="48" t="s">
        <v>1941</v>
      </c>
      <c r="T212" s="38">
        <v>11</v>
      </c>
      <c r="U212" s="49" t="s">
        <v>1136</v>
      </c>
      <c r="V212" s="167" t="s">
        <v>1942</v>
      </c>
      <c r="W212" s="8"/>
      <c r="X212" s="8"/>
      <c r="Y212" s="8"/>
      <c r="Z212" s="35" t="s">
        <v>1943</v>
      </c>
      <c r="AA212" s="7">
        <v>37895</v>
      </c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2.75">
      <c r="A213" s="13">
        <v>211</v>
      </c>
      <c r="B213" s="38" t="s">
        <v>50</v>
      </c>
      <c r="C213" s="38" t="s">
        <v>43</v>
      </c>
      <c r="D213" s="7">
        <v>43668</v>
      </c>
      <c r="E213" s="153">
        <v>6527</v>
      </c>
      <c r="F213" s="49" t="s">
        <v>1944</v>
      </c>
      <c r="G213" s="38" t="s">
        <v>104</v>
      </c>
      <c r="H213" s="10">
        <v>4335.72</v>
      </c>
      <c r="I213" s="8"/>
      <c r="J213" s="10">
        <v>1384</v>
      </c>
      <c r="K213" s="8"/>
      <c r="L213" s="10">
        <v>1136743362</v>
      </c>
      <c r="M213" s="10">
        <v>17051150</v>
      </c>
      <c r="N213" s="36" t="s">
        <v>102</v>
      </c>
      <c r="O213" s="152">
        <v>9</v>
      </c>
      <c r="P213" s="148" t="s">
        <v>1945</v>
      </c>
      <c r="Q213" s="152">
        <v>0</v>
      </c>
      <c r="R213" s="36" t="s">
        <v>1946</v>
      </c>
      <c r="S213" s="48" t="s">
        <v>1947</v>
      </c>
      <c r="T213" s="38">
        <v>31</v>
      </c>
      <c r="U213" s="49" t="s">
        <v>1329</v>
      </c>
      <c r="V213" s="35" t="s">
        <v>1948</v>
      </c>
      <c r="W213" s="8"/>
      <c r="X213" s="8"/>
      <c r="Y213" s="8"/>
      <c r="Z213" s="35"/>
      <c r="AA213" s="7"/>
      <c r="AB213" s="36"/>
      <c r="AC213" s="1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2.75">
      <c r="A214" s="13">
        <v>212</v>
      </c>
      <c r="B214" s="38" t="s">
        <v>103</v>
      </c>
      <c r="C214" s="38" t="s">
        <v>44</v>
      </c>
      <c r="D214" s="7">
        <v>43668</v>
      </c>
      <c r="E214" s="153">
        <v>1427</v>
      </c>
      <c r="F214" s="49" t="s">
        <v>632</v>
      </c>
      <c r="G214" s="152"/>
      <c r="H214" s="10">
        <v>266.3</v>
      </c>
      <c r="I214" s="8"/>
      <c r="J214" s="10">
        <v>372.86</v>
      </c>
      <c r="K214" s="8"/>
      <c r="L214" s="10">
        <v>1590000</v>
      </c>
      <c r="M214" s="10">
        <v>15900</v>
      </c>
      <c r="N214" s="36" t="s">
        <v>676</v>
      </c>
      <c r="O214" s="152">
        <v>0</v>
      </c>
      <c r="P214" s="148" t="s">
        <v>854</v>
      </c>
      <c r="Q214" s="152">
        <v>0</v>
      </c>
      <c r="R214" s="36" t="s">
        <v>1949</v>
      </c>
      <c r="S214" s="48" t="s">
        <v>1950</v>
      </c>
      <c r="T214" s="38">
        <v>9</v>
      </c>
      <c r="U214" s="49" t="s">
        <v>1951</v>
      </c>
      <c r="V214" s="153">
        <v>1921</v>
      </c>
      <c r="W214" s="8"/>
      <c r="X214" s="8"/>
      <c r="Y214" s="8"/>
      <c r="Z214" s="35" t="s">
        <v>1952</v>
      </c>
      <c r="AA214" s="7">
        <v>43174</v>
      </c>
      <c r="AB214" s="36"/>
      <c r="AC214" s="18"/>
      <c r="AD214" s="36"/>
      <c r="AE214" s="18"/>
      <c r="AF214" s="36"/>
      <c r="AG214" s="18"/>
      <c r="AH214" s="36"/>
      <c r="AI214" s="18"/>
      <c r="AJ214" s="36"/>
      <c r="AK214" s="18"/>
      <c r="AL214" s="36"/>
      <c r="AM214" s="1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2.75">
      <c r="A215" s="13">
        <v>213</v>
      </c>
      <c r="B215" s="38" t="s">
        <v>52</v>
      </c>
      <c r="C215" s="38" t="s">
        <v>44</v>
      </c>
      <c r="D215" s="7">
        <v>43668</v>
      </c>
      <c r="E215" s="153">
        <v>23</v>
      </c>
      <c r="F215" s="49" t="s">
        <v>994</v>
      </c>
      <c r="G215" s="152"/>
      <c r="H215" s="10">
        <v>0</v>
      </c>
      <c r="I215" s="8"/>
      <c r="J215" s="10">
        <v>21871.86</v>
      </c>
      <c r="K215" s="8"/>
      <c r="L215" s="10">
        <v>2645889</v>
      </c>
      <c r="M215" s="10">
        <v>26459</v>
      </c>
      <c r="N215" s="36" t="s">
        <v>1953</v>
      </c>
      <c r="O215" s="152">
        <v>0</v>
      </c>
      <c r="P215" s="148" t="s">
        <v>1779</v>
      </c>
      <c r="Q215" s="152">
        <v>0</v>
      </c>
      <c r="R215" s="36" t="s">
        <v>1954</v>
      </c>
      <c r="S215" s="48" t="s">
        <v>1955</v>
      </c>
      <c r="T215" s="38">
        <v>9</v>
      </c>
      <c r="U215" s="49" t="s">
        <v>445</v>
      </c>
      <c r="V215" s="35" t="s">
        <v>1956</v>
      </c>
      <c r="W215" s="8"/>
      <c r="X215" s="8"/>
      <c r="Y215" s="8"/>
      <c r="Z215" s="35" t="s">
        <v>1300</v>
      </c>
      <c r="AA215" s="7">
        <v>42052</v>
      </c>
      <c r="AB215" s="36" t="s">
        <v>1957</v>
      </c>
      <c r="AC215" s="18">
        <v>43096</v>
      </c>
      <c r="AD215" s="36" t="s">
        <v>1958</v>
      </c>
      <c r="AE215" s="18">
        <v>43285</v>
      </c>
      <c r="AF215" s="36"/>
      <c r="AG215" s="18"/>
      <c r="AH215" s="36"/>
      <c r="AI215" s="18"/>
      <c r="AJ215" s="36"/>
      <c r="AK215" s="1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2.75">
      <c r="A216" s="13">
        <v>214</v>
      </c>
      <c r="B216" s="38" t="s">
        <v>52</v>
      </c>
      <c r="C216" s="38" t="s">
        <v>44</v>
      </c>
      <c r="D216" s="7">
        <v>43668</v>
      </c>
      <c r="E216" s="153">
        <v>23</v>
      </c>
      <c r="F216" s="49" t="s">
        <v>994</v>
      </c>
      <c r="G216" s="38"/>
      <c r="H216" s="10">
        <v>0</v>
      </c>
      <c r="I216" s="8"/>
      <c r="J216" s="10">
        <v>21871.86</v>
      </c>
      <c r="K216" s="8"/>
      <c r="L216" s="10">
        <v>3363805</v>
      </c>
      <c r="M216" s="10">
        <v>33638</v>
      </c>
      <c r="N216" s="36" t="s">
        <v>1953</v>
      </c>
      <c r="O216" s="152">
        <v>0</v>
      </c>
      <c r="P216" s="148" t="s">
        <v>1779</v>
      </c>
      <c r="Q216" s="152">
        <v>0</v>
      </c>
      <c r="R216" s="36" t="s">
        <v>1954</v>
      </c>
      <c r="S216" s="48" t="s">
        <v>1955</v>
      </c>
      <c r="T216" s="38">
        <v>9</v>
      </c>
      <c r="U216" s="49" t="s">
        <v>445</v>
      </c>
      <c r="V216" s="35" t="s">
        <v>1959</v>
      </c>
      <c r="W216" s="8"/>
      <c r="X216" s="8"/>
      <c r="Y216" s="8"/>
      <c r="Z216" s="35" t="s">
        <v>1300</v>
      </c>
      <c r="AA216" s="44">
        <v>42052</v>
      </c>
      <c r="AB216" s="36" t="s">
        <v>1957</v>
      </c>
      <c r="AC216" s="18">
        <v>43096</v>
      </c>
      <c r="AD216" s="36" t="s">
        <v>1958</v>
      </c>
      <c r="AE216" s="18">
        <v>43285</v>
      </c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2.75">
      <c r="A217" s="13">
        <v>215</v>
      </c>
      <c r="B217" s="38" t="s">
        <v>23</v>
      </c>
      <c r="C217" s="38">
        <v>1959</v>
      </c>
      <c r="D217" s="7">
        <v>43669</v>
      </c>
      <c r="E217" s="153">
        <v>827</v>
      </c>
      <c r="F217" s="49" t="s">
        <v>342</v>
      </c>
      <c r="G217" s="38"/>
      <c r="H217" s="10">
        <v>219.39</v>
      </c>
      <c r="I217" s="8"/>
      <c r="J217" s="10">
        <v>426.75</v>
      </c>
      <c r="K217" s="8"/>
      <c r="L217" s="10">
        <v>38197993</v>
      </c>
      <c r="M217" s="10">
        <v>572970</v>
      </c>
      <c r="N217" s="36" t="s">
        <v>2001</v>
      </c>
      <c r="O217" s="152">
        <v>2</v>
      </c>
      <c r="P217" s="148" t="s">
        <v>435</v>
      </c>
      <c r="Q217" s="152">
        <v>0</v>
      </c>
      <c r="R217" s="36" t="s">
        <v>2002</v>
      </c>
      <c r="S217" s="48" t="s">
        <v>2003</v>
      </c>
      <c r="T217" s="38">
        <v>9</v>
      </c>
      <c r="U217" s="49" t="s">
        <v>661</v>
      </c>
      <c r="V217" s="35">
        <v>2440</v>
      </c>
      <c r="W217" s="8"/>
      <c r="X217" s="8"/>
      <c r="Y217" s="8"/>
      <c r="Z217" s="35"/>
      <c r="AA217" s="7"/>
      <c r="AB217" s="36"/>
      <c r="AC217" s="1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2.75">
      <c r="A218" s="13">
        <v>216</v>
      </c>
      <c r="B218" s="38" t="s">
        <v>52</v>
      </c>
      <c r="C218" s="38" t="s">
        <v>53</v>
      </c>
      <c r="D218" s="44">
        <v>43669</v>
      </c>
      <c r="E218" s="153">
        <v>5154</v>
      </c>
      <c r="F218" s="49" t="s">
        <v>253</v>
      </c>
      <c r="G218" s="38" t="s">
        <v>104</v>
      </c>
      <c r="H218" s="10">
        <v>39.68</v>
      </c>
      <c r="I218" s="8"/>
      <c r="J218" s="10">
        <v>172.8</v>
      </c>
      <c r="K218" s="8"/>
      <c r="L218" s="10">
        <v>16152189</v>
      </c>
      <c r="M218" s="10">
        <v>195740</v>
      </c>
      <c r="N218" s="36" t="s">
        <v>102</v>
      </c>
      <c r="O218" s="62">
        <v>2</v>
      </c>
      <c r="P218" s="148" t="s">
        <v>436</v>
      </c>
      <c r="Q218" s="38">
        <v>0</v>
      </c>
      <c r="R218" s="36" t="s">
        <v>1960</v>
      </c>
      <c r="S218" s="48" t="s">
        <v>1961</v>
      </c>
      <c r="T218" s="38">
        <v>20</v>
      </c>
      <c r="U218" s="49" t="s">
        <v>1644</v>
      </c>
      <c r="V218" s="153">
        <v>389</v>
      </c>
      <c r="W218" s="8"/>
      <c r="X218" s="8"/>
      <c r="Y218" s="8"/>
      <c r="Z218" s="35" t="s">
        <v>1962</v>
      </c>
      <c r="AA218" s="7">
        <v>19972</v>
      </c>
      <c r="AB218" s="36" t="s">
        <v>1963</v>
      </c>
      <c r="AC218" s="18">
        <v>37721</v>
      </c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2.75">
      <c r="A219" s="13">
        <v>217</v>
      </c>
      <c r="B219" s="38" t="s">
        <v>23</v>
      </c>
      <c r="C219" s="38" t="s">
        <v>79</v>
      </c>
      <c r="D219" s="7">
        <v>43670</v>
      </c>
      <c r="E219" s="153">
        <v>6466</v>
      </c>
      <c r="F219" s="49" t="s">
        <v>538</v>
      </c>
      <c r="G219" s="38"/>
      <c r="H219" s="10">
        <v>73.24</v>
      </c>
      <c r="I219" s="8"/>
      <c r="J219" s="10">
        <v>171</v>
      </c>
      <c r="K219" s="8"/>
      <c r="L219" s="10">
        <v>10807127</v>
      </c>
      <c r="M219" s="10">
        <v>162107</v>
      </c>
      <c r="N219" s="36" t="s">
        <v>102</v>
      </c>
      <c r="O219" s="183">
        <v>2</v>
      </c>
      <c r="P219" s="148" t="s">
        <v>436</v>
      </c>
      <c r="Q219" s="152">
        <v>0</v>
      </c>
      <c r="R219" s="36" t="s">
        <v>2004</v>
      </c>
      <c r="S219" s="48" t="s">
        <v>560</v>
      </c>
      <c r="T219" s="38">
        <v>24</v>
      </c>
      <c r="U219" s="49" t="s">
        <v>2005</v>
      </c>
      <c r="V219" s="153">
        <v>4522</v>
      </c>
      <c r="W219" s="8"/>
      <c r="X219" s="8"/>
      <c r="Y219" s="8"/>
      <c r="Z219" s="35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2.75">
      <c r="A220" s="13">
        <v>218</v>
      </c>
      <c r="B220" s="38" t="s">
        <v>52</v>
      </c>
      <c r="C220" s="38" t="s">
        <v>53</v>
      </c>
      <c r="D220" s="7">
        <v>43670</v>
      </c>
      <c r="E220" s="153">
        <v>2149</v>
      </c>
      <c r="F220" s="49" t="s">
        <v>1158</v>
      </c>
      <c r="G220" s="38"/>
      <c r="H220" s="10">
        <v>10.8</v>
      </c>
      <c r="I220" s="8"/>
      <c r="J220" s="10">
        <v>235.06</v>
      </c>
      <c r="K220" s="8"/>
      <c r="L220" s="10">
        <v>1369634</v>
      </c>
      <c r="M220" s="10">
        <v>20545</v>
      </c>
      <c r="N220" s="36" t="s">
        <v>102</v>
      </c>
      <c r="O220" s="183">
        <v>2</v>
      </c>
      <c r="P220" s="148" t="s">
        <v>436</v>
      </c>
      <c r="Q220" s="152">
        <v>0</v>
      </c>
      <c r="R220" s="36" t="s">
        <v>1964</v>
      </c>
      <c r="S220" s="48" t="s">
        <v>1965</v>
      </c>
      <c r="T220" s="38">
        <v>2</v>
      </c>
      <c r="U220" s="49" t="s">
        <v>671</v>
      </c>
      <c r="V220" s="35">
        <v>4004</v>
      </c>
      <c r="W220" s="8"/>
      <c r="X220" s="8"/>
      <c r="Y220" s="8"/>
      <c r="Z220" s="35" t="s">
        <v>1966</v>
      </c>
      <c r="AA220" s="7">
        <v>19957</v>
      </c>
      <c r="AB220" s="36" t="s">
        <v>223</v>
      </c>
      <c r="AC220" s="18">
        <v>20071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12.75">
      <c r="A221" s="13">
        <v>219</v>
      </c>
      <c r="B221" s="38" t="s">
        <v>50</v>
      </c>
      <c r="C221" s="38" t="s">
        <v>43</v>
      </c>
      <c r="D221" s="7">
        <v>43672</v>
      </c>
      <c r="E221" s="153">
        <v>6523</v>
      </c>
      <c r="F221" s="49" t="s">
        <v>1967</v>
      </c>
      <c r="G221" s="38" t="s">
        <v>104</v>
      </c>
      <c r="H221" s="10">
        <v>16456.58</v>
      </c>
      <c r="I221" s="8"/>
      <c r="J221" s="10">
        <v>1449</v>
      </c>
      <c r="K221" s="8"/>
      <c r="L221" s="10">
        <v>3943878336</v>
      </c>
      <c r="M221" s="10">
        <f>28611152+6112890+5292615+588068</f>
        <v>40604725</v>
      </c>
      <c r="N221" s="36" t="s">
        <v>102</v>
      </c>
      <c r="O221" s="183">
        <v>17</v>
      </c>
      <c r="P221" s="148" t="s">
        <v>1968</v>
      </c>
      <c r="Q221" s="152">
        <v>0</v>
      </c>
      <c r="R221" s="36" t="s">
        <v>1222</v>
      </c>
      <c r="S221" s="48" t="s">
        <v>1969</v>
      </c>
      <c r="T221" s="38">
        <v>31</v>
      </c>
      <c r="U221" s="49" t="s">
        <v>1970</v>
      </c>
      <c r="V221" s="35" t="s">
        <v>1971</v>
      </c>
      <c r="W221" s="8"/>
      <c r="X221" s="8"/>
      <c r="Y221" s="8"/>
      <c r="Z221" s="153"/>
      <c r="AA221" s="152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2.75">
      <c r="A222" s="13">
        <v>220</v>
      </c>
      <c r="B222" s="38" t="s">
        <v>52</v>
      </c>
      <c r="C222" s="38" t="s">
        <v>44</v>
      </c>
      <c r="D222" s="44">
        <v>43672</v>
      </c>
      <c r="E222" s="153">
        <v>5132</v>
      </c>
      <c r="F222" s="49" t="s">
        <v>780</v>
      </c>
      <c r="G222" s="152"/>
      <c r="H222" s="10">
        <v>0</v>
      </c>
      <c r="I222" s="8"/>
      <c r="J222" s="10">
        <v>162.6</v>
      </c>
      <c r="K222" s="8"/>
      <c r="L222" s="10">
        <v>3500000</v>
      </c>
      <c r="M222" s="10">
        <v>35000</v>
      </c>
      <c r="N222" s="36" t="s">
        <v>1972</v>
      </c>
      <c r="O222" s="183">
        <v>3</v>
      </c>
      <c r="P222" s="148" t="s">
        <v>860</v>
      </c>
      <c r="Q222" s="152">
        <v>0</v>
      </c>
      <c r="R222" s="36" t="s">
        <v>1973</v>
      </c>
      <c r="S222" s="48" t="s">
        <v>1974</v>
      </c>
      <c r="T222" s="38">
        <v>16</v>
      </c>
      <c r="U222" s="49" t="s">
        <v>1241</v>
      </c>
      <c r="V222" s="35">
        <v>2952</v>
      </c>
      <c r="W222" s="8"/>
      <c r="X222" s="8"/>
      <c r="Y222" s="8"/>
      <c r="Z222" s="35" t="s">
        <v>1435</v>
      </c>
      <c r="AA222" s="7">
        <v>40683</v>
      </c>
      <c r="AB222" s="36" t="s">
        <v>1975</v>
      </c>
      <c r="AC222" s="18">
        <v>40924</v>
      </c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2.75">
      <c r="A223" s="13">
        <v>221</v>
      </c>
      <c r="B223" s="38" t="s">
        <v>103</v>
      </c>
      <c r="C223" s="38" t="s">
        <v>43</v>
      </c>
      <c r="D223" s="7">
        <v>43675</v>
      </c>
      <c r="E223" s="153">
        <v>5152</v>
      </c>
      <c r="F223" s="49" t="s">
        <v>1976</v>
      </c>
      <c r="G223" s="38" t="s">
        <v>104</v>
      </c>
      <c r="H223" s="10">
        <v>5043.48</v>
      </c>
      <c r="I223" s="8"/>
      <c r="J223" s="10">
        <v>1493.76</v>
      </c>
      <c r="K223" s="8"/>
      <c r="L223" s="10">
        <v>211364343</v>
      </c>
      <c r="M223" s="10">
        <v>1117730</v>
      </c>
      <c r="N223" s="36" t="s">
        <v>102</v>
      </c>
      <c r="O223" s="183">
        <v>5</v>
      </c>
      <c r="P223" s="148" t="s">
        <v>1977</v>
      </c>
      <c r="Q223" s="152">
        <v>0</v>
      </c>
      <c r="R223" s="36" t="s">
        <v>1982</v>
      </c>
      <c r="S223" s="48" t="s">
        <v>588</v>
      </c>
      <c r="T223" s="38">
        <v>18</v>
      </c>
      <c r="U223" s="49" t="s">
        <v>1978</v>
      </c>
      <c r="V223" s="153">
        <v>360</v>
      </c>
      <c r="W223" s="8"/>
      <c r="X223" s="8"/>
      <c r="Y223" s="8"/>
      <c r="Z223" s="35" t="s">
        <v>1979</v>
      </c>
      <c r="AA223" s="7">
        <v>43098</v>
      </c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12.75">
      <c r="A224" s="13">
        <v>222</v>
      </c>
      <c r="B224" s="38" t="s">
        <v>103</v>
      </c>
      <c r="C224" s="38" t="s">
        <v>43</v>
      </c>
      <c r="D224" s="7">
        <v>43675</v>
      </c>
      <c r="E224" s="153">
        <v>765</v>
      </c>
      <c r="F224" s="49" t="s">
        <v>1980</v>
      </c>
      <c r="G224" s="38" t="s">
        <v>104</v>
      </c>
      <c r="H224" s="10">
        <v>3986.69</v>
      </c>
      <c r="I224" s="8"/>
      <c r="J224" s="10">
        <v>1121.5</v>
      </c>
      <c r="K224" s="8"/>
      <c r="L224" s="10">
        <v>588287</v>
      </c>
      <c r="M224" s="10">
        <v>411801</v>
      </c>
      <c r="N224" s="36" t="s">
        <v>102</v>
      </c>
      <c r="O224" s="183">
        <v>5</v>
      </c>
      <c r="P224" s="148" t="s">
        <v>1981</v>
      </c>
      <c r="Q224" s="152">
        <v>0</v>
      </c>
      <c r="R224" s="36" t="s">
        <v>1983</v>
      </c>
      <c r="S224" s="48" t="s">
        <v>1984</v>
      </c>
      <c r="T224" s="38">
        <v>5</v>
      </c>
      <c r="U224" s="49" t="s">
        <v>1602</v>
      </c>
      <c r="V224" s="35" t="s">
        <v>1985</v>
      </c>
      <c r="W224" s="8"/>
      <c r="X224" s="8"/>
      <c r="Y224" s="8"/>
      <c r="Z224" s="35" t="s">
        <v>1986</v>
      </c>
      <c r="AA224" s="7">
        <v>43046</v>
      </c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12.75">
      <c r="A225" s="13">
        <v>223</v>
      </c>
      <c r="B225" s="38" t="s">
        <v>103</v>
      </c>
      <c r="C225" s="38" t="s">
        <v>54</v>
      </c>
      <c r="D225" s="7">
        <v>43675</v>
      </c>
      <c r="E225" s="153">
        <v>1031</v>
      </c>
      <c r="F225" s="49" t="s">
        <v>342</v>
      </c>
      <c r="G225" s="152"/>
      <c r="H225" s="10">
        <v>138.14</v>
      </c>
      <c r="I225" s="8"/>
      <c r="J225" s="10">
        <v>6750.8</v>
      </c>
      <c r="K225" s="8"/>
      <c r="L225" s="10">
        <v>190108576</v>
      </c>
      <c r="M225" s="10">
        <v>1452834</v>
      </c>
      <c r="N225" s="36" t="s">
        <v>1987</v>
      </c>
      <c r="O225" s="183">
        <v>3</v>
      </c>
      <c r="P225" s="148" t="s">
        <v>435</v>
      </c>
      <c r="Q225" s="152">
        <v>0</v>
      </c>
      <c r="R225" s="36" t="s">
        <v>1988</v>
      </c>
      <c r="S225" s="48" t="s">
        <v>1989</v>
      </c>
      <c r="T225" s="38">
        <v>8</v>
      </c>
      <c r="U225" s="49" t="s">
        <v>1990</v>
      </c>
      <c r="V225" s="153">
        <v>701</v>
      </c>
      <c r="W225" s="8"/>
      <c r="X225" s="8"/>
      <c r="Y225" s="8"/>
      <c r="Z225" s="35" t="s">
        <v>771</v>
      </c>
      <c r="AA225" s="7">
        <v>36836</v>
      </c>
      <c r="AB225" s="36"/>
      <c r="AC225" s="18"/>
      <c r="AD225" s="36"/>
      <c r="AE225" s="18"/>
      <c r="AF225" s="36"/>
      <c r="AG225" s="1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2.75">
      <c r="A226" s="13">
        <v>224</v>
      </c>
      <c r="B226" s="38" t="s">
        <v>52</v>
      </c>
      <c r="C226" s="38" t="s">
        <v>44</v>
      </c>
      <c r="D226" s="7">
        <v>43677</v>
      </c>
      <c r="E226" s="153">
        <v>40</v>
      </c>
      <c r="F226" s="49" t="s">
        <v>874</v>
      </c>
      <c r="G226" s="152"/>
      <c r="H226" s="10">
        <v>26.16</v>
      </c>
      <c r="I226" s="8"/>
      <c r="J226" s="10">
        <v>375</v>
      </c>
      <c r="K226" s="8"/>
      <c r="L226" s="10">
        <v>5949093</v>
      </c>
      <c r="M226" s="10">
        <v>76536</v>
      </c>
      <c r="N226" s="36" t="s">
        <v>1991</v>
      </c>
      <c r="O226" s="183">
        <v>2</v>
      </c>
      <c r="P226" s="148" t="s">
        <v>435</v>
      </c>
      <c r="Q226" s="152">
        <v>0</v>
      </c>
      <c r="R226" s="36" t="s">
        <v>1992</v>
      </c>
      <c r="S226" s="48" t="s">
        <v>1993</v>
      </c>
      <c r="T226" s="38">
        <v>7</v>
      </c>
      <c r="U226" s="49" t="s">
        <v>1920</v>
      </c>
      <c r="V226" s="153">
        <v>164</v>
      </c>
      <c r="W226" s="8"/>
      <c r="X226" s="8"/>
      <c r="Y226" s="8"/>
      <c r="Z226" s="35" t="s">
        <v>792</v>
      </c>
      <c r="AA226" s="7">
        <v>37734</v>
      </c>
      <c r="AB226" s="36" t="s">
        <v>1516</v>
      </c>
      <c r="AC226" s="18">
        <v>37817</v>
      </c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2.75">
      <c r="A227" s="13">
        <v>225</v>
      </c>
      <c r="B227" s="38" t="s">
        <v>103</v>
      </c>
      <c r="C227" s="38" t="s">
        <v>46</v>
      </c>
      <c r="D227" s="7">
        <v>43678</v>
      </c>
      <c r="E227" s="153">
        <v>6539</v>
      </c>
      <c r="F227" s="49" t="s">
        <v>1998</v>
      </c>
      <c r="G227" s="152"/>
      <c r="H227" s="10">
        <v>208.18</v>
      </c>
      <c r="I227" s="8"/>
      <c r="J227" s="10">
        <v>400.71</v>
      </c>
      <c r="K227" s="8"/>
      <c r="L227" s="10">
        <v>4080000</v>
      </c>
      <c r="M227" s="10">
        <v>40800</v>
      </c>
      <c r="N227" s="36" t="s">
        <v>102</v>
      </c>
      <c r="O227" s="183">
        <v>2</v>
      </c>
      <c r="P227" s="148" t="s">
        <v>2204</v>
      </c>
      <c r="Q227" s="152">
        <v>0</v>
      </c>
      <c r="R227" s="36" t="s">
        <v>2205</v>
      </c>
      <c r="S227" s="48" t="s">
        <v>1996</v>
      </c>
      <c r="T227" s="38">
        <v>27</v>
      </c>
      <c r="U227" s="49" t="s">
        <v>2206</v>
      </c>
      <c r="V227" s="35" t="s">
        <v>2207</v>
      </c>
      <c r="W227" s="8"/>
      <c r="X227" s="8"/>
      <c r="Y227" s="8"/>
      <c r="Z227" s="35" t="s">
        <v>1664</v>
      </c>
      <c r="AA227" s="7">
        <v>40479</v>
      </c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2.75">
      <c r="A228" s="13">
        <v>226</v>
      </c>
      <c r="B228" s="38" t="s">
        <v>103</v>
      </c>
      <c r="C228" s="38" t="s">
        <v>43</v>
      </c>
      <c r="D228" s="7">
        <v>43678</v>
      </c>
      <c r="E228" s="153">
        <v>5129</v>
      </c>
      <c r="F228" s="49" t="s">
        <v>2208</v>
      </c>
      <c r="G228" s="38" t="s">
        <v>104</v>
      </c>
      <c r="H228" s="10">
        <v>15338.13</v>
      </c>
      <c r="I228" s="8"/>
      <c r="J228" s="10">
        <v>4910.85</v>
      </c>
      <c r="K228" s="8"/>
      <c r="L228" s="10">
        <v>2473709</v>
      </c>
      <c r="M228" s="10">
        <v>1731596</v>
      </c>
      <c r="N228" s="36" t="s">
        <v>102</v>
      </c>
      <c r="O228" s="183">
        <v>7</v>
      </c>
      <c r="P228" s="148" t="s">
        <v>2209</v>
      </c>
      <c r="Q228" s="152">
        <v>0</v>
      </c>
      <c r="R228" s="36" t="s">
        <v>2105</v>
      </c>
      <c r="S228" s="48" t="s">
        <v>2210</v>
      </c>
      <c r="T228" s="38">
        <v>16</v>
      </c>
      <c r="U228" s="49" t="s">
        <v>2211</v>
      </c>
      <c r="V228" s="35" t="s">
        <v>2212</v>
      </c>
      <c r="W228" s="8"/>
      <c r="X228" s="8"/>
      <c r="Y228" s="8"/>
      <c r="Z228" s="35" t="s">
        <v>2213</v>
      </c>
      <c r="AA228" s="7">
        <v>43244</v>
      </c>
      <c r="AB228" s="36"/>
      <c r="AC228" s="18"/>
      <c r="AD228" s="36"/>
      <c r="AE228" s="1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2.75">
      <c r="A229" s="13">
        <v>227</v>
      </c>
      <c r="B229" s="38" t="s">
        <v>103</v>
      </c>
      <c r="C229" s="38" t="s">
        <v>43</v>
      </c>
      <c r="D229" s="7">
        <v>43684</v>
      </c>
      <c r="E229" s="153">
        <v>5639</v>
      </c>
      <c r="F229" s="49" t="s">
        <v>2214</v>
      </c>
      <c r="G229" s="38" t="s">
        <v>104</v>
      </c>
      <c r="H229" s="10">
        <v>24855.98</v>
      </c>
      <c r="I229" s="8"/>
      <c r="J229" s="10">
        <v>4339.5</v>
      </c>
      <c r="K229" s="8"/>
      <c r="L229" s="10">
        <v>514720846</v>
      </c>
      <c r="M229" s="10">
        <v>2871215</v>
      </c>
      <c r="N229" s="36" t="s">
        <v>102</v>
      </c>
      <c r="O229" s="62">
        <v>15</v>
      </c>
      <c r="P229" s="148" t="s">
        <v>2215</v>
      </c>
      <c r="Q229" s="152">
        <v>0</v>
      </c>
      <c r="R229" s="36" t="s">
        <v>2216</v>
      </c>
      <c r="S229" s="48" t="s">
        <v>2217</v>
      </c>
      <c r="T229" s="38">
        <v>19</v>
      </c>
      <c r="U229" s="49" t="s">
        <v>542</v>
      </c>
      <c r="V229" s="35">
        <v>995</v>
      </c>
      <c r="W229" s="8"/>
      <c r="X229" s="8"/>
      <c r="Y229" s="8"/>
      <c r="Z229" s="35" t="s">
        <v>2218</v>
      </c>
      <c r="AA229" s="7">
        <v>42745</v>
      </c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2.75">
      <c r="A230" s="13">
        <v>228</v>
      </c>
      <c r="B230" s="38" t="s">
        <v>103</v>
      </c>
      <c r="C230" s="38" t="s">
        <v>46</v>
      </c>
      <c r="D230" s="7">
        <v>43686</v>
      </c>
      <c r="E230" s="153">
        <v>5062</v>
      </c>
      <c r="F230" s="49" t="s">
        <v>447</v>
      </c>
      <c r="G230" s="152"/>
      <c r="H230" s="10">
        <v>5357.9</v>
      </c>
      <c r="I230" s="8"/>
      <c r="J230" s="10">
        <v>5865</v>
      </c>
      <c r="K230" s="8"/>
      <c r="L230" s="10">
        <v>201010590</v>
      </c>
      <c r="M230" s="10">
        <v>1444150</v>
      </c>
      <c r="N230" s="36" t="s">
        <v>2219</v>
      </c>
      <c r="O230" s="183">
        <v>0</v>
      </c>
      <c r="P230" s="148" t="s">
        <v>2220</v>
      </c>
      <c r="Q230" s="152">
        <v>0</v>
      </c>
      <c r="R230" s="36" t="s">
        <v>2221</v>
      </c>
      <c r="S230" s="48" t="s">
        <v>2222</v>
      </c>
      <c r="T230" s="38">
        <v>21</v>
      </c>
      <c r="U230" s="49" t="s">
        <v>726</v>
      </c>
      <c r="V230" s="153">
        <v>4795</v>
      </c>
      <c r="W230" s="8"/>
      <c r="X230" s="8"/>
      <c r="Y230" s="8"/>
      <c r="Z230" s="35" t="s">
        <v>2223</v>
      </c>
      <c r="AA230" s="7">
        <v>40392</v>
      </c>
      <c r="AB230" s="36" t="s">
        <v>2224</v>
      </c>
      <c r="AC230" s="18">
        <v>32986</v>
      </c>
      <c r="AD230" s="36" t="s">
        <v>1926</v>
      </c>
      <c r="AE230" s="18">
        <v>33056</v>
      </c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61" ht="12.75">
      <c r="A231" s="13">
        <v>229</v>
      </c>
      <c r="B231" s="38" t="s">
        <v>52</v>
      </c>
      <c r="C231" s="38" t="s">
        <v>53</v>
      </c>
      <c r="D231" s="7">
        <v>43689</v>
      </c>
      <c r="E231" s="153">
        <v>3929</v>
      </c>
      <c r="F231" s="49" t="s">
        <v>930</v>
      </c>
      <c r="G231" s="152"/>
      <c r="H231" s="10">
        <v>36.9</v>
      </c>
      <c r="I231" s="8"/>
      <c r="J231" s="52"/>
      <c r="K231" s="8"/>
      <c r="L231" s="10">
        <v>9787607</v>
      </c>
      <c r="M231" s="10">
        <v>97880</v>
      </c>
      <c r="N231" s="36" t="s">
        <v>733</v>
      </c>
      <c r="O231" s="183">
        <v>0</v>
      </c>
      <c r="P231" s="148" t="s">
        <v>546</v>
      </c>
      <c r="Q231" s="152">
        <v>0</v>
      </c>
      <c r="R231" s="36" t="s">
        <v>2225</v>
      </c>
      <c r="S231" s="48" t="s">
        <v>2226</v>
      </c>
      <c r="T231" s="38">
        <v>16</v>
      </c>
      <c r="U231" s="49" t="s">
        <v>636</v>
      </c>
      <c r="V231" s="153">
        <v>3462</v>
      </c>
      <c r="W231" s="8"/>
      <c r="X231" s="8"/>
      <c r="Y231" s="8"/>
      <c r="Z231" s="35"/>
      <c r="AA231" s="7"/>
      <c r="AB231" s="36"/>
      <c r="AC231" s="18"/>
      <c r="AD231" s="36"/>
      <c r="AE231" s="18"/>
      <c r="AF231" s="36"/>
      <c r="AG231" s="18"/>
      <c r="AH231" s="36"/>
      <c r="AI231" s="18"/>
      <c r="AJ231" s="36"/>
      <c r="AK231" s="18"/>
      <c r="AL231" s="36"/>
      <c r="AM231" s="18"/>
      <c r="AN231" s="36"/>
      <c r="AO231" s="18"/>
      <c r="AP231" s="36"/>
      <c r="AQ231" s="18"/>
      <c r="AR231" s="36"/>
      <c r="AS231" s="18"/>
      <c r="AT231" s="36"/>
      <c r="AU231" s="18"/>
      <c r="AV231" s="36"/>
      <c r="AW231" s="161"/>
      <c r="AX231" s="63"/>
      <c r="AY231" s="161"/>
      <c r="AZ231" s="63"/>
      <c r="BA231" s="161"/>
      <c r="BB231" s="63"/>
      <c r="BC231" s="161"/>
      <c r="BD231" s="63"/>
      <c r="BE231" s="161"/>
      <c r="BF231" s="63"/>
      <c r="BG231" s="161"/>
      <c r="BH231" s="63"/>
      <c r="BI231" s="161"/>
    </row>
    <row r="232" spans="1:48" ht="12.75">
      <c r="A232" s="13">
        <v>230</v>
      </c>
      <c r="B232" s="38" t="s">
        <v>52</v>
      </c>
      <c r="C232" s="38" t="s">
        <v>44</v>
      </c>
      <c r="D232" s="7">
        <v>43689</v>
      </c>
      <c r="E232" s="153">
        <v>6135</v>
      </c>
      <c r="F232" s="49" t="s">
        <v>628</v>
      </c>
      <c r="G232" s="152"/>
      <c r="H232" s="10">
        <v>0</v>
      </c>
      <c r="I232" s="8"/>
      <c r="J232" s="10"/>
      <c r="K232" s="8"/>
      <c r="L232" s="10">
        <v>7856580</v>
      </c>
      <c r="M232" s="10">
        <v>78566</v>
      </c>
      <c r="N232" s="36" t="s">
        <v>434</v>
      </c>
      <c r="O232" s="183">
        <v>0</v>
      </c>
      <c r="P232" s="148" t="s">
        <v>435</v>
      </c>
      <c r="Q232" s="152">
        <v>0</v>
      </c>
      <c r="R232" s="36" t="s">
        <v>2227</v>
      </c>
      <c r="S232" s="48" t="s">
        <v>2228</v>
      </c>
      <c r="T232" s="38">
        <v>28</v>
      </c>
      <c r="U232" s="49" t="s">
        <v>695</v>
      </c>
      <c r="V232" s="35" t="s">
        <v>2229</v>
      </c>
      <c r="W232" s="8"/>
      <c r="X232" s="8"/>
      <c r="Y232" s="8"/>
      <c r="Z232" s="35" t="s">
        <v>2230</v>
      </c>
      <c r="AA232" s="7">
        <v>39189</v>
      </c>
      <c r="AB232" s="36" t="s">
        <v>1865</v>
      </c>
      <c r="AC232" s="18">
        <v>39520</v>
      </c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2.75">
      <c r="A233" s="13">
        <v>231</v>
      </c>
      <c r="B233" s="38" t="s">
        <v>50</v>
      </c>
      <c r="C233" s="38" t="s">
        <v>43</v>
      </c>
      <c r="D233" s="7">
        <v>43689</v>
      </c>
      <c r="E233" s="153">
        <v>6529</v>
      </c>
      <c r="F233" s="49" t="s">
        <v>2231</v>
      </c>
      <c r="G233" s="38" t="s">
        <v>104</v>
      </c>
      <c r="H233" s="10">
        <v>18896.13</v>
      </c>
      <c r="I233" s="8"/>
      <c r="J233" s="10">
        <v>3759.05</v>
      </c>
      <c r="K233" s="8"/>
      <c r="L233" s="10">
        <v>4903724184</v>
      </c>
      <c r="M233" s="10">
        <f>31498249+7336608</f>
        <v>38834857</v>
      </c>
      <c r="N233" s="36" t="s">
        <v>475</v>
      </c>
      <c r="O233" s="183">
        <v>20</v>
      </c>
      <c r="P233" s="148" t="s">
        <v>2232</v>
      </c>
      <c r="Q233" s="152">
        <v>0</v>
      </c>
      <c r="R233" s="36" t="s">
        <v>1715</v>
      </c>
      <c r="S233" s="48" t="s">
        <v>2233</v>
      </c>
      <c r="T233" s="38">
        <v>31</v>
      </c>
      <c r="U233" s="49" t="s">
        <v>2234</v>
      </c>
      <c r="V233" s="35" t="s">
        <v>2235</v>
      </c>
      <c r="W233" s="8"/>
      <c r="X233" s="8"/>
      <c r="Y233" s="8"/>
      <c r="Z233" s="153"/>
      <c r="AA233" s="152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12.75">
      <c r="A234" s="13">
        <v>232</v>
      </c>
      <c r="B234" s="38" t="s">
        <v>52</v>
      </c>
      <c r="C234" s="38" t="s">
        <v>53</v>
      </c>
      <c r="D234" s="44">
        <v>43693</v>
      </c>
      <c r="E234" s="153">
        <v>519</v>
      </c>
      <c r="F234" s="49" t="s">
        <v>558</v>
      </c>
      <c r="G234" s="152"/>
      <c r="H234" s="10">
        <v>398.19</v>
      </c>
      <c r="I234" s="8"/>
      <c r="J234" s="10"/>
      <c r="K234" s="8"/>
      <c r="L234" s="10">
        <v>4362411</v>
      </c>
      <c r="M234" s="10">
        <v>43624</v>
      </c>
      <c r="N234" s="36" t="s">
        <v>733</v>
      </c>
      <c r="O234" s="183">
        <v>0</v>
      </c>
      <c r="P234" s="148" t="s">
        <v>546</v>
      </c>
      <c r="Q234" s="152">
        <v>0</v>
      </c>
      <c r="R234" s="36" t="s">
        <v>2236</v>
      </c>
      <c r="S234" s="48" t="s">
        <v>1791</v>
      </c>
      <c r="T234" s="38">
        <v>9</v>
      </c>
      <c r="U234" s="49" t="s">
        <v>1235</v>
      </c>
      <c r="V234" s="153">
        <v>2648</v>
      </c>
      <c r="W234" s="8"/>
      <c r="X234" s="8"/>
      <c r="Y234" s="8"/>
      <c r="Z234" s="35"/>
      <c r="AA234" s="7"/>
      <c r="AB234" s="36"/>
      <c r="AC234" s="18"/>
      <c r="AD234" s="36"/>
      <c r="AE234" s="18"/>
      <c r="AF234" s="36"/>
      <c r="AG234" s="18"/>
      <c r="AH234" s="36"/>
      <c r="AI234" s="18"/>
      <c r="AJ234" s="36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12.75">
      <c r="A235" s="13">
        <v>233</v>
      </c>
      <c r="B235" s="38" t="s">
        <v>50</v>
      </c>
      <c r="C235" s="38" t="s">
        <v>43</v>
      </c>
      <c r="D235" s="7">
        <v>43696</v>
      </c>
      <c r="E235" s="153">
        <v>6618</v>
      </c>
      <c r="F235" s="49" t="s">
        <v>1372</v>
      </c>
      <c r="G235" s="38" t="s">
        <v>104</v>
      </c>
      <c r="H235" s="10">
        <v>20487.17</v>
      </c>
      <c r="I235" s="8"/>
      <c r="J235" s="10">
        <v>4971</v>
      </c>
      <c r="K235" s="8"/>
      <c r="L235" s="10">
        <v>5247542705</v>
      </c>
      <c r="M235" s="10">
        <f>34295285+7941639</f>
        <v>42236924</v>
      </c>
      <c r="N235" s="36" t="s">
        <v>102</v>
      </c>
      <c r="O235" s="183">
        <v>14</v>
      </c>
      <c r="P235" s="148" t="s">
        <v>2237</v>
      </c>
      <c r="Q235" s="152">
        <v>0</v>
      </c>
      <c r="R235" s="36" t="s">
        <v>1476</v>
      </c>
      <c r="S235" s="48" t="s">
        <v>2238</v>
      </c>
      <c r="T235" s="38">
        <v>37</v>
      </c>
      <c r="U235" s="49" t="s">
        <v>2239</v>
      </c>
      <c r="V235" s="35" t="s">
        <v>2240</v>
      </c>
      <c r="W235" s="8"/>
      <c r="X235" s="8"/>
      <c r="Y235" s="8"/>
      <c r="Z235" s="35"/>
      <c r="AA235" s="44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12.75">
      <c r="A236" s="13">
        <v>234</v>
      </c>
      <c r="B236" s="38" t="s">
        <v>52</v>
      </c>
      <c r="C236" s="38" t="s">
        <v>53</v>
      </c>
      <c r="D236" s="44">
        <v>43699</v>
      </c>
      <c r="E236" s="153">
        <v>5642</v>
      </c>
      <c r="F236" s="49" t="s">
        <v>715</v>
      </c>
      <c r="G236" s="38"/>
      <c r="H236" s="10">
        <v>7.06</v>
      </c>
      <c r="I236" s="8"/>
      <c r="J236" s="10"/>
      <c r="K236" s="8"/>
      <c r="L236" s="10">
        <v>3563166</v>
      </c>
      <c r="M236" s="10">
        <v>137812</v>
      </c>
      <c r="N236" s="36" t="s">
        <v>2241</v>
      </c>
      <c r="O236" s="183">
        <v>1</v>
      </c>
      <c r="P236" s="148" t="s">
        <v>435</v>
      </c>
      <c r="Q236" s="152">
        <v>0</v>
      </c>
      <c r="R236" s="36" t="s">
        <v>2242</v>
      </c>
      <c r="S236" s="48" t="s">
        <v>2243</v>
      </c>
      <c r="T236" s="38">
        <v>19</v>
      </c>
      <c r="U236" s="49" t="s">
        <v>542</v>
      </c>
      <c r="V236" s="153">
        <v>557</v>
      </c>
      <c r="W236" s="8"/>
      <c r="X236" s="8"/>
      <c r="Y236" s="8"/>
      <c r="Z236" s="35" t="s">
        <v>2244</v>
      </c>
      <c r="AA236" s="7">
        <v>14767</v>
      </c>
      <c r="AB236" s="36" t="s">
        <v>2245</v>
      </c>
      <c r="AC236" s="18">
        <v>41884</v>
      </c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12.75">
      <c r="A237" s="13">
        <v>235</v>
      </c>
      <c r="B237" s="38" t="s">
        <v>50</v>
      </c>
      <c r="C237" s="38" t="s">
        <v>43</v>
      </c>
      <c r="D237" s="7">
        <v>43699</v>
      </c>
      <c r="E237" s="153">
        <v>6733</v>
      </c>
      <c r="F237" s="49" t="s">
        <v>1288</v>
      </c>
      <c r="G237" s="38" t="s">
        <v>104</v>
      </c>
      <c r="H237" s="10">
        <v>5849.1</v>
      </c>
      <c r="I237" s="8"/>
      <c r="J237" s="10">
        <v>1184.54</v>
      </c>
      <c r="K237" s="8"/>
      <c r="L237" s="10">
        <v>1504036542</v>
      </c>
      <c r="M237" s="10">
        <f>11337459+2262246</f>
        <v>13599705</v>
      </c>
      <c r="N237" s="36" t="s">
        <v>475</v>
      </c>
      <c r="O237" s="183">
        <v>13</v>
      </c>
      <c r="P237" s="148" t="s">
        <v>2246</v>
      </c>
      <c r="Q237" s="152">
        <v>0</v>
      </c>
      <c r="R237" s="36" t="s">
        <v>2247</v>
      </c>
      <c r="S237" s="48" t="s">
        <v>2248</v>
      </c>
      <c r="T237" s="38">
        <v>31</v>
      </c>
      <c r="U237" s="49" t="s">
        <v>2249</v>
      </c>
      <c r="V237" s="35" t="s">
        <v>2250</v>
      </c>
      <c r="W237" s="8"/>
      <c r="X237" s="8"/>
      <c r="Y237" s="8"/>
      <c r="Z237" s="153"/>
      <c r="AA237" s="152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12.75">
      <c r="A238" s="13">
        <v>236</v>
      </c>
      <c r="B238" s="38" t="s">
        <v>52</v>
      </c>
      <c r="C238" s="38" t="s">
        <v>53</v>
      </c>
      <c r="D238" s="7">
        <v>43700</v>
      </c>
      <c r="E238" s="153">
        <v>941</v>
      </c>
      <c r="F238" s="49" t="s">
        <v>538</v>
      </c>
      <c r="G238" s="152"/>
      <c r="H238" s="10">
        <v>16.5</v>
      </c>
      <c r="I238" s="8"/>
      <c r="J238" s="10"/>
      <c r="K238" s="8"/>
      <c r="L238" s="10">
        <v>430870</v>
      </c>
      <c r="M238" s="10">
        <v>4308</v>
      </c>
      <c r="N238" s="36" t="s">
        <v>733</v>
      </c>
      <c r="O238" s="183">
        <v>0</v>
      </c>
      <c r="P238" s="148" t="s">
        <v>546</v>
      </c>
      <c r="Q238" s="152">
        <v>0</v>
      </c>
      <c r="R238" s="36" t="s">
        <v>2251</v>
      </c>
      <c r="S238" s="48" t="s">
        <v>2252</v>
      </c>
      <c r="T238" s="38">
        <v>11</v>
      </c>
      <c r="U238" s="49" t="s">
        <v>1430</v>
      </c>
      <c r="V238" s="153">
        <v>677</v>
      </c>
      <c r="W238" s="8"/>
      <c r="X238" s="8"/>
      <c r="Y238" s="8"/>
      <c r="Z238" s="35"/>
      <c r="AA238" s="7"/>
      <c r="AB238" s="36"/>
      <c r="AC238" s="18"/>
      <c r="AD238" s="36"/>
      <c r="AE238" s="1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12.75">
      <c r="A239" s="13">
        <v>237</v>
      </c>
      <c r="B239" s="38" t="s">
        <v>52</v>
      </c>
      <c r="C239" s="38" t="s">
        <v>44</v>
      </c>
      <c r="D239" s="44">
        <v>43700</v>
      </c>
      <c r="E239" s="35" t="s">
        <v>2253</v>
      </c>
      <c r="F239" s="49" t="s">
        <v>447</v>
      </c>
      <c r="G239" s="38"/>
      <c r="H239" s="10">
        <v>0</v>
      </c>
      <c r="I239" s="8"/>
      <c r="J239" s="10">
        <v>36049</v>
      </c>
      <c r="K239" s="8"/>
      <c r="L239" s="10">
        <v>11492112</v>
      </c>
      <c r="M239" s="10">
        <v>114921</v>
      </c>
      <c r="N239" s="36" t="s">
        <v>434</v>
      </c>
      <c r="O239" s="183">
        <v>0</v>
      </c>
      <c r="P239" s="148" t="s">
        <v>435</v>
      </c>
      <c r="Q239" s="152">
        <v>0</v>
      </c>
      <c r="R239" s="36" t="s">
        <v>1773</v>
      </c>
      <c r="S239" s="48" t="s">
        <v>2254</v>
      </c>
      <c r="T239" s="38">
        <v>14</v>
      </c>
      <c r="U239" s="49" t="s">
        <v>445</v>
      </c>
      <c r="V239" s="35" t="s">
        <v>2255</v>
      </c>
      <c r="W239" s="8"/>
      <c r="X239" s="8"/>
      <c r="Y239" s="8"/>
      <c r="Z239" s="35" t="s">
        <v>1776</v>
      </c>
      <c r="AA239" s="7">
        <v>41816</v>
      </c>
      <c r="AB239" s="36" t="s">
        <v>2256</v>
      </c>
      <c r="AC239" s="18">
        <v>41977</v>
      </c>
      <c r="AD239" s="36" t="s">
        <v>2257</v>
      </c>
      <c r="AE239" s="18">
        <v>42073</v>
      </c>
      <c r="AF239" s="36" t="s">
        <v>2258</v>
      </c>
      <c r="AG239" s="18">
        <v>42131</v>
      </c>
      <c r="AH239" s="36" t="s">
        <v>2259</v>
      </c>
      <c r="AI239" s="18">
        <v>42221</v>
      </c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12.75">
      <c r="A240" s="13">
        <v>238</v>
      </c>
      <c r="B240" s="38" t="s">
        <v>52</v>
      </c>
      <c r="C240" s="38" t="s">
        <v>53</v>
      </c>
      <c r="D240" s="7">
        <v>43703</v>
      </c>
      <c r="E240" s="153">
        <v>3927</v>
      </c>
      <c r="F240" s="49" t="s">
        <v>715</v>
      </c>
      <c r="G240" s="152"/>
      <c r="H240" s="10">
        <v>6.67</v>
      </c>
      <c r="I240" s="8"/>
      <c r="J240" s="10"/>
      <c r="K240" s="8"/>
      <c r="L240" s="10">
        <v>506583</v>
      </c>
      <c r="M240" s="10">
        <v>5066</v>
      </c>
      <c r="N240" s="36" t="s">
        <v>733</v>
      </c>
      <c r="O240" s="183">
        <v>0</v>
      </c>
      <c r="P240" s="148" t="s">
        <v>546</v>
      </c>
      <c r="Q240" s="152">
        <v>0</v>
      </c>
      <c r="R240" s="36" t="s">
        <v>2260</v>
      </c>
      <c r="S240" s="48" t="s">
        <v>2262</v>
      </c>
      <c r="T240" s="38">
        <v>14</v>
      </c>
      <c r="U240" s="49" t="s">
        <v>445</v>
      </c>
      <c r="V240" s="153">
        <v>2417</v>
      </c>
      <c r="W240" s="8"/>
      <c r="X240" s="8"/>
      <c r="Y240" s="8"/>
      <c r="Z240" s="35"/>
      <c r="AA240" s="7"/>
      <c r="AB240" s="36"/>
      <c r="AC240" s="18"/>
      <c r="AD240" s="36"/>
      <c r="AE240" s="18"/>
      <c r="AF240" s="36"/>
      <c r="AG240" s="8"/>
      <c r="AH240" s="36"/>
      <c r="AI240" s="1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12.75">
      <c r="A241" s="13">
        <v>239</v>
      </c>
      <c r="B241" s="38" t="s">
        <v>52</v>
      </c>
      <c r="C241" s="38" t="s">
        <v>44</v>
      </c>
      <c r="D241" s="44">
        <v>43705</v>
      </c>
      <c r="E241" s="153">
        <v>1258</v>
      </c>
      <c r="F241" s="49" t="s">
        <v>253</v>
      </c>
      <c r="G241" s="152"/>
      <c r="H241" s="10">
        <v>0</v>
      </c>
      <c r="I241" s="8"/>
      <c r="J241" s="10">
        <v>500</v>
      </c>
      <c r="K241" s="8"/>
      <c r="L241" s="10">
        <v>2160000</v>
      </c>
      <c r="M241" s="10">
        <v>117440</v>
      </c>
      <c r="N241" s="36" t="s">
        <v>716</v>
      </c>
      <c r="O241" s="183">
        <v>0</v>
      </c>
      <c r="P241" s="148" t="s">
        <v>435</v>
      </c>
      <c r="Q241" s="152">
        <v>0</v>
      </c>
      <c r="R241" s="36" t="s">
        <v>2261</v>
      </c>
      <c r="S241" s="48" t="s">
        <v>2263</v>
      </c>
      <c r="T241" s="38">
        <v>3</v>
      </c>
      <c r="U241" s="49" t="s">
        <v>1410</v>
      </c>
      <c r="V241" s="153">
        <v>4698</v>
      </c>
      <c r="W241" s="8"/>
      <c r="X241" s="8"/>
      <c r="Y241" s="8"/>
      <c r="Z241" s="35" t="s">
        <v>2264</v>
      </c>
      <c r="AA241" s="7">
        <v>17294</v>
      </c>
      <c r="AB241" s="36" t="s">
        <v>2265</v>
      </c>
      <c r="AC241" s="18">
        <v>29217</v>
      </c>
      <c r="AD241" s="36"/>
      <c r="AE241" s="18"/>
      <c r="AF241" s="36"/>
      <c r="AG241" s="1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12.75">
      <c r="A242" s="13">
        <v>240</v>
      </c>
      <c r="B242" s="38" t="s">
        <v>50</v>
      </c>
      <c r="C242" s="38" t="s">
        <v>43</v>
      </c>
      <c r="D242" s="7">
        <v>43707</v>
      </c>
      <c r="E242" s="153">
        <v>1127</v>
      </c>
      <c r="F242" s="49" t="s">
        <v>2266</v>
      </c>
      <c r="G242" s="38" t="s">
        <v>104</v>
      </c>
      <c r="H242" s="10">
        <v>15281.24</v>
      </c>
      <c r="I242" s="8"/>
      <c r="J242" s="10">
        <v>2305.83</v>
      </c>
      <c r="K242" s="8"/>
      <c r="L242" s="10">
        <v>3774696611</v>
      </c>
      <c r="M242" s="10">
        <f>28005004+5662247</f>
        <v>33667251</v>
      </c>
      <c r="N242" s="36" t="s">
        <v>475</v>
      </c>
      <c r="O242" s="183">
        <v>11</v>
      </c>
      <c r="P242" s="148" t="s">
        <v>2267</v>
      </c>
      <c r="Q242" s="152">
        <v>0</v>
      </c>
      <c r="R242" s="36" t="s">
        <v>1208</v>
      </c>
      <c r="S242" s="48" t="s">
        <v>2268</v>
      </c>
      <c r="T242" s="38">
        <v>9</v>
      </c>
      <c r="U242" s="49" t="s">
        <v>2269</v>
      </c>
      <c r="V242" s="35" t="s">
        <v>2270</v>
      </c>
      <c r="W242" s="8"/>
      <c r="X242" s="8"/>
      <c r="Y242" s="8"/>
      <c r="Z242" s="153"/>
      <c r="AA242" s="152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12.75">
      <c r="A243" s="13">
        <v>241</v>
      </c>
      <c r="B243" s="38" t="s">
        <v>52</v>
      </c>
      <c r="C243" s="38" t="s">
        <v>53</v>
      </c>
      <c r="D243" s="7">
        <v>43707</v>
      </c>
      <c r="E243" s="153">
        <v>5416</v>
      </c>
      <c r="F243" s="49" t="s">
        <v>415</v>
      </c>
      <c r="G243" s="152"/>
      <c r="H243" s="10">
        <v>22.88</v>
      </c>
      <c r="I243" s="8"/>
      <c r="J243" s="10">
        <v>468</v>
      </c>
      <c r="K243" s="8"/>
      <c r="L243" s="10">
        <v>11581393</v>
      </c>
      <c r="M243" s="10">
        <v>231003</v>
      </c>
      <c r="N243" s="36" t="s">
        <v>716</v>
      </c>
      <c r="O243" s="183">
        <v>2</v>
      </c>
      <c r="P243" s="148" t="s">
        <v>435</v>
      </c>
      <c r="Q243" s="152">
        <v>0</v>
      </c>
      <c r="R243" s="36" t="s">
        <v>2271</v>
      </c>
      <c r="S243" s="48" t="s">
        <v>2272</v>
      </c>
      <c r="T243" s="38">
        <v>14</v>
      </c>
      <c r="U243" s="49" t="s">
        <v>2273</v>
      </c>
      <c r="V243" s="153">
        <v>496</v>
      </c>
      <c r="W243" s="8"/>
      <c r="X243" s="8"/>
      <c r="Y243" s="8"/>
      <c r="Z243" s="35" t="s">
        <v>2274</v>
      </c>
      <c r="AA243" s="7">
        <v>14013</v>
      </c>
      <c r="AB243" s="36" t="s">
        <v>2275</v>
      </c>
      <c r="AC243" s="18">
        <v>18014</v>
      </c>
      <c r="AD243" s="36" t="s">
        <v>2276</v>
      </c>
      <c r="AE243" s="18">
        <v>43196</v>
      </c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12.75">
      <c r="A244" s="13">
        <v>242</v>
      </c>
      <c r="B244" s="38" t="s">
        <v>103</v>
      </c>
      <c r="C244" s="38" t="s">
        <v>46</v>
      </c>
      <c r="D244" s="7">
        <v>43712</v>
      </c>
      <c r="E244" s="153">
        <v>5643</v>
      </c>
      <c r="F244" s="49" t="s">
        <v>2059</v>
      </c>
      <c r="G244" s="38"/>
      <c r="H244" s="10">
        <v>337.02</v>
      </c>
      <c r="I244" s="8"/>
      <c r="J244" s="10">
        <v>396.1</v>
      </c>
      <c r="K244" s="8"/>
      <c r="L244" s="10">
        <v>2907469</v>
      </c>
      <c r="M244" s="10">
        <v>35883</v>
      </c>
      <c r="N244" s="36" t="s">
        <v>102</v>
      </c>
      <c r="O244" s="183">
        <v>2</v>
      </c>
      <c r="P244" s="148" t="s">
        <v>436</v>
      </c>
      <c r="Q244" s="152">
        <v>0</v>
      </c>
      <c r="R244" s="36" t="s">
        <v>2324</v>
      </c>
      <c r="S244" s="48" t="s">
        <v>2325</v>
      </c>
      <c r="T244" s="38">
        <v>19</v>
      </c>
      <c r="U244" s="49" t="s">
        <v>542</v>
      </c>
      <c r="V244" s="153">
        <v>572</v>
      </c>
      <c r="W244" s="8"/>
      <c r="X244" s="8"/>
      <c r="Y244" s="8"/>
      <c r="Z244" s="35" t="s">
        <v>2326</v>
      </c>
      <c r="AA244" s="7">
        <v>42142</v>
      </c>
      <c r="AB244" s="36"/>
      <c r="AC244" s="1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12.75">
      <c r="A245" s="13">
        <v>243</v>
      </c>
      <c r="B245" s="38" t="s">
        <v>103</v>
      </c>
      <c r="C245" s="38" t="s">
        <v>46</v>
      </c>
      <c r="D245" s="7">
        <v>43714</v>
      </c>
      <c r="E245" s="153">
        <v>2851</v>
      </c>
      <c r="F245" s="49" t="s">
        <v>2059</v>
      </c>
      <c r="G245" s="152"/>
      <c r="H245" s="10">
        <v>138.44</v>
      </c>
      <c r="I245" s="8"/>
      <c r="J245" s="10">
        <v>216</v>
      </c>
      <c r="K245" s="8"/>
      <c r="L245" s="10">
        <v>93670</v>
      </c>
      <c r="M245" s="10">
        <v>93670</v>
      </c>
      <c r="N245" s="36" t="s">
        <v>102</v>
      </c>
      <c r="O245" s="183">
        <v>2</v>
      </c>
      <c r="P245" s="148" t="s">
        <v>436</v>
      </c>
      <c r="Q245" s="152">
        <v>0</v>
      </c>
      <c r="R245" s="36" t="s">
        <v>2327</v>
      </c>
      <c r="S245" s="48" t="s">
        <v>2328</v>
      </c>
      <c r="T245" s="38">
        <v>1</v>
      </c>
      <c r="U245" s="49" t="s">
        <v>2329</v>
      </c>
      <c r="V245" s="153">
        <v>2302</v>
      </c>
      <c r="W245" s="8"/>
      <c r="X245" s="8"/>
      <c r="Y245" s="8"/>
      <c r="Z245" s="35" t="s">
        <v>2330</v>
      </c>
      <c r="AA245" s="7">
        <v>19738</v>
      </c>
      <c r="AB245" s="36" t="s">
        <v>2331</v>
      </c>
      <c r="AC245" s="18">
        <v>20367</v>
      </c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12.75">
      <c r="A246" s="13">
        <v>244</v>
      </c>
      <c r="B246" s="38" t="s">
        <v>50</v>
      </c>
      <c r="C246" s="38" t="s">
        <v>43</v>
      </c>
      <c r="D246" s="7">
        <v>43714</v>
      </c>
      <c r="E246" s="153">
        <v>3037</v>
      </c>
      <c r="F246" s="49" t="s">
        <v>2332</v>
      </c>
      <c r="G246" s="38" t="s">
        <v>104</v>
      </c>
      <c r="H246" s="10">
        <v>44865.8</v>
      </c>
      <c r="I246" s="8"/>
      <c r="J246" s="10">
        <v>8757.82</v>
      </c>
      <c r="K246" s="8"/>
      <c r="L246" s="10">
        <v>11773713757</v>
      </c>
      <c r="M246" s="10">
        <v>83704459</v>
      </c>
      <c r="N246" s="36" t="s">
        <v>475</v>
      </c>
      <c r="O246" s="62" t="s">
        <v>2333</v>
      </c>
      <c r="P246" s="148" t="s">
        <v>2334</v>
      </c>
      <c r="Q246" s="152">
        <v>0</v>
      </c>
      <c r="R246" s="36" t="s">
        <v>419</v>
      </c>
      <c r="S246" s="48" t="s">
        <v>2335</v>
      </c>
      <c r="T246" s="38">
        <v>13</v>
      </c>
      <c r="U246" s="49" t="s">
        <v>1071</v>
      </c>
      <c r="V246" s="35" t="s">
        <v>2336</v>
      </c>
      <c r="W246" s="8"/>
      <c r="X246" s="8"/>
      <c r="Y246" s="8"/>
      <c r="Z246" s="35"/>
      <c r="AA246" s="7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12.75">
      <c r="A247" s="13">
        <v>245</v>
      </c>
      <c r="B247" s="38" t="s">
        <v>103</v>
      </c>
      <c r="C247" s="38" t="s">
        <v>441</v>
      </c>
      <c r="D247" s="7">
        <v>43717</v>
      </c>
      <c r="E247" s="153">
        <v>5920</v>
      </c>
      <c r="F247" s="49" t="s">
        <v>503</v>
      </c>
      <c r="G247" s="152"/>
      <c r="H247" s="10">
        <v>721.15</v>
      </c>
      <c r="I247" s="8"/>
      <c r="J247" s="10">
        <v>711.1</v>
      </c>
      <c r="K247" s="8"/>
      <c r="L247" s="10">
        <v>20965921</v>
      </c>
      <c r="M247" s="10">
        <v>209659</v>
      </c>
      <c r="N247" s="36" t="s">
        <v>676</v>
      </c>
      <c r="O247" s="183">
        <v>3</v>
      </c>
      <c r="P247" s="148" t="s">
        <v>546</v>
      </c>
      <c r="Q247" s="152">
        <v>0</v>
      </c>
      <c r="R247" s="36" t="s">
        <v>2337</v>
      </c>
      <c r="S247" s="48" t="s">
        <v>2338</v>
      </c>
      <c r="T247" s="38">
        <v>15</v>
      </c>
      <c r="U247" s="49" t="s">
        <v>2339</v>
      </c>
      <c r="V247" s="35">
        <v>715</v>
      </c>
      <c r="W247" s="8"/>
      <c r="X247" s="8"/>
      <c r="Y247" s="8"/>
      <c r="Z247" s="35" t="s">
        <v>2340</v>
      </c>
      <c r="AA247" s="7">
        <v>42863</v>
      </c>
      <c r="AB247" s="8"/>
      <c r="AC247" s="8"/>
      <c r="AD247" s="8"/>
      <c r="AE247" s="8"/>
      <c r="AF247" s="36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12.75">
      <c r="A248" s="13">
        <v>246</v>
      </c>
      <c r="B248" s="38" t="s">
        <v>50</v>
      </c>
      <c r="C248" s="38" t="s">
        <v>43</v>
      </c>
      <c r="D248" s="7">
        <v>43719</v>
      </c>
      <c r="E248" s="153">
        <v>3969</v>
      </c>
      <c r="F248" s="49" t="s">
        <v>2341</v>
      </c>
      <c r="G248" s="38" t="s">
        <v>104</v>
      </c>
      <c r="H248" s="10">
        <v>11652.06</v>
      </c>
      <c r="I248" s="8"/>
      <c r="J248" s="10">
        <v>1224.57</v>
      </c>
      <c r="K248" s="8"/>
      <c r="L248" s="10">
        <v>2396316051</v>
      </c>
      <c r="M248" s="10">
        <v>16683003</v>
      </c>
      <c r="N248" s="36" t="s">
        <v>475</v>
      </c>
      <c r="O248" s="183">
        <v>15</v>
      </c>
      <c r="P248" s="148" t="s">
        <v>2342</v>
      </c>
      <c r="Q248" s="152">
        <v>0</v>
      </c>
      <c r="R248" s="36" t="s">
        <v>1710</v>
      </c>
      <c r="S248" s="48" t="s">
        <v>1004</v>
      </c>
      <c r="T248" s="38">
        <v>22</v>
      </c>
      <c r="U248" s="49" t="s">
        <v>2056</v>
      </c>
      <c r="V248" s="35" t="s">
        <v>2343</v>
      </c>
      <c r="W248" s="8"/>
      <c r="X248" s="8"/>
      <c r="Y248" s="8"/>
      <c r="Z248" s="35"/>
      <c r="AA248" s="44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ht="12.75">
      <c r="A249" s="13">
        <v>247</v>
      </c>
      <c r="B249" s="38" t="s">
        <v>52</v>
      </c>
      <c r="C249" s="38" t="s">
        <v>53</v>
      </c>
      <c r="D249" s="7">
        <v>43720</v>
      </c>
      <c r="E249" s="153">
        <v>2269</v>
      </c>
      <c r="F249" s="49" t="s">
        <v>544</v>
      </c>
      <c r="G249" s="38"/>
      <c r="H249" s="10">
        <v>3.63</v>
      </c>
      <c r="I249" s="8"/>
      <c r="J249" s="10"/>
      <c r="K249" s="8"/>
      <c r="L249" s="10">
        <v>3243921</v>
      </c>
      <c r="M249" s="10">
        <v>32439</v>
      </c>
      <c r="N249" s="36" t="s">
        <v>733</v>
      </c>
      <c r="O249" s="183">
        <v>0</v>
      </c>
      <c r="P249" s="148" t="s">
        <v>546</v>
      </c>
      <c r="Q249" s="152">
        <v>0</v>
      </c>
      <c r="R249" s="36" t="s">
        <v>2344</v>
      </c>
      <c r="S249" s="48" t="s">
        <v>2345</v>
      </c>
      <c r="T249" s="38">
        <v>1</v>
      </c>
      <c r="U249" s="49" t="s">
        <v>439</v>
      </c>
      <c r="V249" s="35" t="s">
        <v>2346</v>
      </c>
      <c r="W249" s="8"/>
      <c r="X249" s="8"/>
      <c r="Y249" s="8"/>
      <c r="Z249" s="35" t="s">
        <v>549</v>
      </c>
      <c r="AA249" s="7">
        <v>42412</v>
      </c>
      <c r="AB249" s="36" t="s">
        <v>1927</v>
      </c>
      <c r="AC249" s="18">
        <v>43187</v>
      </c>
      <c r="AD249" s="36" t="s">
        <v>551</v>
      </c>
      <c r="AE249" s="18">
        <v>43328</v>
      </c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ht="12.75">
      <c r="A250" s="13">
        <v>248</v>
      </c>
      <c r="B250" s="38" t="s">
        <v>50</v>
      </c>
      <c r="C250" s="38" t="s">
        <v>43</v>
      </c>
      <c r="D250" s="7">
        <v>43720</v>
      </c>
      <c r="E250" s="153">
        <v>6235</v>
      </c>
      <c r="F250" s="49" t="s">
        <v>2347</v>
      </c>
      <c r="G250" s="38" t="s">
        <v>104</v>
      </c>
      <c r="H250" s="52">
        <v>23694.14</v>
      </c>
      <c r="I250" s="8"/>
      <c r="J250" s="10">
        <v>1520</v>
      </c>
      <c r="K250" s="8"/>
      <c r="L250" s="10">
        <v>5940728931</v>
      </c>
      <c r="M250" s="10">
        <v>45057327</v>
      </c>
      <c r="N250" s="36" t="s">
        <v>102</v>
      </c>
      <c r="O250" s="148" t="s">
        <v>2353</v>
      </c>
      <c r="P250" s="148" t="s">
        <v>2348</v>
      </c>
      <c r="Q250" s="152">
        <v>0</v>
      </c>
      <c r="R250" s="36" t="s">
        <v>1055</v>
      </c>
      <c r="S250" s="48" t="s">
        <v>2349</v>
      </c>
      <c r="T250" s="38">
        <v>28</v>
      </c>
      <c r="U250" s="49" t="s">
        <v>2350</v>
      </c>
      <c r="V250" s="35" t="s">
        <v>2351</v>
      </c>
      <c r="W250" s="8"/>
      <c r="X250" s="8"/>
      <c r="Y250" s="8"/>
      <c r="Z250" s="35"/>
      <c r="AA250" s="7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ht="12.75">
      <c r="A251" s="13">
        <v>249</v>
      </c>
      <c r="B251" s="38" t="s">
        <v>103</v>
      </c>
      <c r="C251" s="38" t="s">
        <v>43</v>
      </c>
      <c r="D251" s="7">
        <v>43720</v>
      </c>
      <c r="E251" s="153">
        <v>3932</v>
      </c>
      <c r="F251" s="49" t="s">
        <v>2352</v>
      </c>
      <c r="G251" s="152"/>
      <c r="H251" s="10">
        <v>7719.15</v>
      </c>
      <c r="I251" s="8"/>
      <c r="J251" s="10">
        <v>1242.6</v>
      </c>
      <c r="K251" s="8"/>
      <c r="L251" s="10">
        <v>36813102</v>
      </c>
      <c r="M251" s="10">
        <v>248471</v>
      </c>
      <c r="N251" s="36" t="s">
        <v>475</v>
      </c>
      <c r="O251" s="183">
        <v>12</v>
      </c>
      <c r="P251" s="148" t="s">
        <v>2354</v>
      </c>
      <c r="Q251" s="152">
        <v>0</v>
      </c>
      <c r="R251" s="36" t="s">
        <v>2355</v>
      </c>
      <c r="S251" s="48" t="s">
        <v>2356</v>
      </c>
      <c r="T251" s="38">
        <v>16</v>
      </c>
      <c r="U251" s="49" t="s">
        <v>726</v>
      </c>
      <c r="V251" s="35">
        <v>2980</v>
      </c>
      <c r="W251" s="8"/>
      <c r="X251" s="8"/>
      <c r="Y251" s="8"/>
      <c r="Z251" s="35" t="s">
        <v>2357</v>
      </c>
      <c r="AA251" s="7">
        <v>43167</v>
      </c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ht="12.75">
      <c r="A252" s="13">
        <v>250</v>
      </c>
      <c r="B252" s="38" t="s">
        <v>52</v>
      </c>
      <c r="C252" s="38" t="s">
        <v>44</v>
      </c>
      <c r="D252" s="7">
        <v>43721</v>
      </c>
      <c r="E252" s="153">
        <v>2269</v>
      </c>
      <c r="F252" s="49" t="s">
        <v>544</v>
      </c>
      <c r="G252" s="38"/>
      <c r="H252" s="10">
        <v>0</v>
      </c>
      <c r="I252" s="8"/>
      <c r="J252" s="10"/>
      <c r="K252" s="8"/>
      <c r="L252" s="10">
        <v>60789784</v>
      </c>
      <c r="M252" s="10">
        <v>607898</v>
      </c>
      <c r="N252" s="36" t="s">
        <v>434</v>
      </c>
      <c r="O252" s="183">
        <v>1</v>
      </c>
      <c r="P252" s="148" t="s">
        <v>435</v>
      </c>
      <c r="Q252" s="152">
        <v>0</v>
      </c>
      <c r="R252" s="36" t="s">
        <v>547</v>
      </c>
      <c r="S252" s="48" t="s">
        <v>2358</v>
      </c>
      <c r="T252" s="38">
        <v>1</v>
      </c>
      <c r="U252" s="49" t="s">
        <v>439</v>
      </c>
      <c r="V252" s="35" t="s">
        <v>2359</v>
      </c>
      <c r="W252" s="8"/>
      <c r="X252" s="8"/>
      <c r="Y252" s="8"/>
      <c r="Z252" s="35"/>
      <c r="AA252" s="7"/>
      <c r="AB252" s="36"/>
      <c r="AC252" s="77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ht="12.75">
      <c r="A253" s="13">
        <v>251</v>
      </c>
      <c r="B253" s="38" t="s">
        <v>52</v>
      </c>
      <c r="C253" s="38" t="s">
        <v>44</v>
      </c>
      <c r="D253" s="7">
        <v>43721</v>
      </c>
      <c r="E253" s="153">
        <v>1205</v>
      </c>
      <c r="F253" s="49" t="s">
        <v>858</v>
      </c>
      <c r="G253" s="38"/>
      <c r="H253" s="10">
        <v>0</v>
      </c>
      <c r="I253" s="8"/>
      <c r="J253" s="10"/>
      <c r="K253" s="8"/>
      <c r="L253" s="10">
        <v>3208264</v>
      </c>
      <c r="M253" s="10">
        <v>32083</v>
      </c>
      <c r="N253" s="36" t="s">
        <v>2360</v>
      </c>
      <c r="O253" s="183">
        <v>0</v>
      </c>
      <c r="P253" s="148" t="s">
        <v>435</v>
      </c>
      <c r="Q253" s="152">
        <v>0</v>
      </c>
      <c r="R253" s="36" t="s">
        <v>2361</v>
      </c>
      <c r="S253" s="48" t="s">
        <v>2362</v>
      </c>
      <c r="T253" s="38">
        <v>11</v>
      </c>
      <c r="U253" s="49" t="s">
        <v>702</v>
      </c>
      <c r="V253" s="153">
        <v>1559</v>
      </c>
      <c r="W253" s="8"/>
      <c r="X253" s="8"/>
      <c r="Y253" s="8"/>
      <c r="Z253" s="35" t="s">
        <v>2363</v>
      </c>
      <c r="AA253" s="7">
        <v>32126</v>
      </c>
      <c r="AB253" s="36" t="s">
        <v>2364</v>
      </c>
      <c r="AC253" s="18">
        <v>41985</v>
      </c>
      <c r="AD253" s="36" t="s">
        <v>864</v>
      </c>
      <c r="AE253" s="18">
        <v>42031</v>
      </c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ht="12.75">
      <c r="A254" s="13">
        <v>252</v>
      </c>
      <c r="B254" s="38" t="s">
        <v>52</v>
      </c>
      <c r="C254" s="38" t="s">
        <v>53</v>
      </c>
      <c r="D254" s="7">
        <v>43721</v>
      </c>
      <c r="E254" s="153">
        <v>38</v>
      </c>
      <c r="F254" s="49" t="s">
        <v>220</v>
      </c>
      <c r="G254" s="152"/>
      <c r="H254" s="10">
        <v>2.28</v>
      </c>
      <c r="I254" s="8"/>
      <c r="J254" s="10"/>
      <c r="K254" s="8"/>
      <c r="L254" s="10">
        <v>737800</v>
      </c>
      <c r="M254" s="10">
        <v>7378</v>
      </c>
      <c r="N254" s="36" t="s">
        <v>733</v>
      </c>
      <c r="O254" s="183">
        <v>0</v>
      </c>
      <c r="P254" s="148" t="s">
        <v>546</v>
      </c>
      <c r="Q254" s="152">
        <v>0</v>
      </c>
      <c r="R254" s="36" t="s">
        <v>2365</v>
      </c>
      <c r="S254" s="48" t="s">
        <v>2366</v>
      </c>
      <c r="T254" s="38">
        <v>7</v>
      </c>
      <c r="U254" s="49" t="s">
        <v>1380</v>
      </c>
      <c r="V254" s="35">
        <v>12</v>
      </c>
      <c r="W254" s="8"/>
      <c r="X254" s="8"/>
      <c r="Y254" s="8"/>
      <c r="Z254" s="35" t="s">
        <v>2367</v>
      </c>
      <c r="AA254" s="7">
        <v>21130</v>
      </c>
      <c r="AB254" s="36" t="s">
        <v>2368</v>
      </c>
      <c r="AC254" s="18">
        <v>26827</v>
      </c>
      <c r="AD254" s="36"/>
      <c r="AE254" s="77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ht="12.75">
      <c r="A255" s="13">
        <v>253</v>
      </c>
      <c r="B255" s="38" t="s">
        <v>23</v>
      </c>
      <c r="C255" s="38">
        <v>2000</v>
      </c>
      <c r="D255" s="7">
        <v>43724</v>
      </c>
      <c r="E255" s="153">
        <v>1569</v>
      </c>
      <c r="F255" s="49" t="s">
        <v>257</v>
      </c>
      <c r="G255" s="38"/>
      <c r="H255" s="10">
        <v>44.52</v>
      </c>
      <c r="I255" s="8"/>
      <c r="J255" s="10">
        <v>224.2</v>
      </c>
      <c r="K255" s="8"/>
      <c r="L255" s="10">
        <v>8011641</v>
      </c>
      <c r="M255" s="10">
        <v>120175</v>
      </c>
      <c r="N255" s="36" t="s">
        <v>102</v>
      </c>
      <c r="O255" s="183">
        <v>1</v>
      </c>
      <c r="P255" s="148" t="s">
        <v>436</v>
      </c>
      <c r="Q255" s="152">
        <v>0</v>
      </c>
      <c r="R255" s="36" t="s">
        <v>2369</v>
      </c>
      <c r="S255" s="48" t="s">
        <v>2370</v>
      </c>
      <c r="T255" s="38">
        <v>3</v>
      </c>
      <c r="U255" s="49" t="s">
        <v>2371</v>
      </c>
      <c r="V255" s="35">
        <v>5255</v>
      </c>
      <c r="W255" s="8"/>
      <c r="X255" s="8"/>
      <c r="Y255" s="8"/>
      <c r="Z255" s="153"/>
      <c r="AA255" s="152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ht="12.75">
      <c r="A256" s="13">
        <v>254</v>
      </c>
      <c r="B256" s="38" t="s">
        <v>52</v>
      </c>
      <c r="C256" s="38" t="s">
        <v>44</v>
      </c>
      <c r="D256" s="7">
        <v>43724</v>
      </c>
      <c r="E256" s="153">
        <v>6301</v>
      </c>
      <c r="F256" s="49" t="s">
        <v>858</v>
      </c>
      <c r="G256" s="152"/>
      <c r="H256" s="10">
        <v>0</v>
      </c>
      <c r="I256" s="8"/>
      <c r="J256" s="10">
        <v>6130.9</v>
      </c>
      <c r="K256" s="8"/>
      <c r="L256" s="10">
        <v>2810000</v>
      </c>
      <c r="M256" s="10">
        <v>28100</v>
      </c>
      <c r="N256" s="36" t="s">
        <v>434</v>
      </c>
      <c r="O256" s="183">
        <v>1</v>
      </c>
      <c r="P256" s="148" t="s">
        <v>435</v>
      </c>
      <c r="Q256" s="152">
        <v>0</v>
      </c>
      <c r="R256" s="36" t="s">
        <v>2372</v>
      </c>
      <c r="S256" s="48" t="s">
        <v>1607</v>
      </c>
      <c r="T256" s="38">
        <v>36</v>
      </c>
      <c r="U256" s="49" t="s">
        <v>631</v>
      </c>
      <c r="V256" s="35" t="s">
        <v>2373</v>
      </c>
      <c r="W256" s="8"/>
      <c r="X256" s="8"/>
      <c r="Y256" s="8"/>
      <c r="Z256" s="35" t="s">
        <v>2374</v>
      </c>
      <c r="AA256" s="213">
        <v>2013</v>
      </c>
      <c r="AB256" s="36" t="s">
        <v>1975</v>
      </c>
      <c r="AC256" s="214">
        <v>2016</v>
      </c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ht="12.75">
      <c r="A257" s="13">
        <v>255</v>
      </c>
      <c r="B257" s="38" t="s">
        <v>50</v>
      </c>
      <c r="C257" s="38" t="s">
        <v>43</v>
      </c>
      <c r="D257" s="7">
        <v>43724</v>
      </c>
      <c r="E257" s="153">
        <v>6620</v>
      </c>
      <c r="F257" s="49" t="s">
        <v>1406</v>
      </c>
      <c r="G257" s="38" t="s">
        <v>104</v>
      </c>
      <c r="H257" s="10">
        <v>6691.71</v>
      </c>
      <c r="I257" s="8"/>
      <c r="J257" s="10">
        <v>1520</v>
      </c>
      <c r="K257" s="8"/>
      <c r="L257" s="10">
        <v>1706299063</v>
      </c>
      <c r="M257" s="10">
        <v>12322391</v>
      </c>
      <c r="N257" s="36" t="s">
        <v>102</v>
      </c>
      <c r="O257" s="183">
        <v>12</v>
      </c>
      <c r="P257" s="148" t="s">
        <v>2375</v>
      </c>
      <c r="Q257" s="152">
        <v>0</v>
      </c>
      <c r="R257" s="36" t="s">
        <v>1700</v>
      </c>
      <c r="S257" s="48" t="s">
        <v>2376</v>
      </c>
      <c r="T257" s="38">
        <v>37</v>
      </c>
      <c r="U257" s="49" t="s">
        <v>2377</v>
      </c>
      <c r="V257" s="35" t="s">
        <v>2378</v>
      </c>
      <c r="W257" s="8"/>
      <c r="X257" s="8"/>
      <c r="Y257" s="8"/>
      <c r="Z257" s="35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57" ht="12.75">
      <c r="A258" s="13">
        <v>256</v>
      </c>
      <c r="B258" s="38" t="s">
        <v>50</v>
      </c>
      <c r="C258" s="38" t="s">
        <v>43</v>
      </c>
      <c r="D258" s="7">
        <v>43724</v>
      </c>
      <c r="E258" s="153">
        <v>6512</v>
      </c>
      <c r="F258" s="49" t="s">
        <v>2379</v>
      </c>
      <c r="G258" s="38" t="s">
        <v>104</v>
      </c>
      <c r="H258" s="10">
        <v>54629.23</v>
      </c>
      <c r="I258" s="8"/>
      <c r="J258" s="10">
        <v>10379.7</v>
      </c>
      <c r="K258" s="8"/>
      <c r="L258" s="10">
        <v>14134759270</v>
      </c>
      <c r="M258" s="10">
        <v>90950934</v>
      </c>
      <c r="N258" s="36" t="s">
        <v>102</v>
      </c>
      <c r="O258" s="62" t="s">
        <v>2380</v>
      </c>
      <c r="P258" s="148" t="s">
        <v>2381</v>
      </c>
      <c r="Q258" s="152">
        <v>0</v>
      </c>
      <c r="R258" s="36" t="s">
        <v>1274</v>
      </c>
      <c r="S258" s="48" t="s">
        <v>2233</v>
      </c>
      <c r="T258" s="38">
        <v>37</v>
      </c>
      <c r="U258" s="49" t="s">
        <v>2382</v>
      </c>
      <c r="V258" s="35" t="s">
        <v>2383</v>
      </c>
      <c r="W258" s="8"/>
      <c r="X258" s="8"/>
      <c r="Y258" s="8"/>
      <c r="Z258" s="35"/>
      <c r="AA258" s="7"/>
      <c r="AB258" s="36"/>
      <c r="AC258" s="18"/>
      <c r="AD258" s="36"/>
      <c r="AE258" s="18"/>
      <c r="AF258" s="36"/>
      <c r="AG258" s="8"/>
      <c r="AH258" s="36"/>
      <c r="AI258" s="18"/>
      <c r="AJ258" s="36"/>
      <c r="AK258" s="18"/>
      <c r="AL258" s="36"/>
      <c r="AM258" s="18"/>
      <c r="AN258" s="36"/>
      <c r="AO258" s="18"/>
      <c r="AP258" s="36"/>
      <c r="AQ258" s="18"/>
      <c r="AR258" s="36"/>
      <c r="AS258" s="18"/>
      <c r="AT258" s="36"/>
      <c r="AU258" s="18"/>
      <c r="AV258" s="36"/>
      <c r="AW258" s="161"/>
      <c r="AX258" s="63"/>
      <c r="AY258" s="161"/>
      <c r="AZ258" s="63"/>
      <c r="BA258" s="161"/>
      <c r="BB258" s="63"/>
      <c r="BC258" s="161"/>
      <c r="BD258" s="63"/>
      <c r="BE258" s="161"/>
    </row>
    <row r="259" spans="1:48" ht="12.75">
      <c r="A259" s="13">
        <v>257</v>
      </c>
      <c r="B259" s="38" t="s">
        <v>50</v>
      </c>
      <c r="C259" s="38" t="s">
        <v>43</v>
      </c>
      <c r="D259" s="7">
        <v>43725</v>
      </c>
      <c r="E259" s="153">
        <v>20</v>
      </c>
      <c r="F259" s="49" t="s">
        <v>2384</v>
      </c>
      <c r="G259" s="38" t="s">
        <v>104</v>
      </c>
      <c r="H259" s="10">
        <v>5694.16</v>
      </c>
      <c r="I259" s="8"/>
      <c r="J259" s="10">
        <v>1158.75</v>
      </c>
      <c r="K259" s="8"/>
      <c r="L259" s="10">
        <v>1171038169</v>
      </c>
      <c r="M259" s="10">
        <v>8260114</v>
      </c>
      <c r="N259" s="36" t="s">
        <v>475</v>
      </c>
      <c r="O259" s="183">
        <v>7</v>
      </c>
      <c r="P259" s="148" t="s">
        <v>2385</v>
      </c>
      <c r="Q259" s="152">
        <v>0</v>
      </c>
      <c r="R259" s="36" t="s">
        <v>1481</v>
      </c>
      <c r="S259" s="48" t="s">
        <v>2386</v>
      </c>
      <c r="T259" s="38">
        <v>9</v>
      </c>
      <c r="U259" s="49" t="s">
        <v>445</v>
      </c>
      <c r="V259" s="35" t="s">
        <v>2387</v>
      </c>
      <c r="W259" s="8"/>
      <c r="X259" s="8"/>
      <c r="Y259" s="8"/>
      <c r="Z259" s="35"/>
      <c r="AA259" s="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ht="12.75">
      <c r="A260" s="13">
        <v>258</v>
      </c>
      <c r="B260" s="38" t="s">
        <v>52</v>
      </c>
      <c r="C260" s="38" t="s">
        <v>44</v>
      </c>
      <c r="D260" s="7">
        <v>43731</v>
      </c>
      <c r="E260" s="153">
        <v>1029</v>
      </c>
      <c r="F260" s="49" t="s">
        <v>2388</v>
      </c>
      <c r="G260" s="152"/>
      <c r="H260" s="10">
        <v>0</v>
      </c>
      <c r="I260" s="8"/>
      <c r="J260" s="10"/>
      <c r="K260" s="8"/>
      <c r="L260" s="10">
        <v>30500938</v>
      </c>
      <c r="M260" s="10">
        <v>305009</v>
      </c>
      <c r="N260" s="36" t="s">
        <v>2389</v>
      </c>
      <c r="O260" s="183">
        <v>1</v>
      </c>
      <c r="P260" s="148" t="s">
        <v>435</v>
      </c>
      <c r="Q260" s="152">
        <v>0</v>
      </c>
      <c r="R260" s="36" t="s">
        <v>2390</v>
      </c>
      <c r="S260" s="48" t="s">
        <v>2391</v>
      </c>
      <c r="T260" s="38">
        <v>8</v>
      </c>
      <c r="U260" s="49" t="s">
        <v>636</v>
      </c>
      <c r="V260" s="35" t="s">
        <v>2392</v>
      </c>
      <c r="W260" s="8"/>
      <c r="X260" s="8"/>
      <c r="Y260" s="8"/>
      <c r="Z260" s="35" t="s">
        <v>771</v>
      </c>
      <c r="AA260" s="7">
        <v>39316</v>
      </c>
      <c r="AB260" s="36" t="s">
        <v>772</v>
      </c>
      <c r="AC260" s="18">
        <v>40926</v>
      </c>
      <c r="AD260" s="36" t="s">
        <v>2393</v>
      </c>
      <c r="AE260" s="77" t="s">
        <v>2394</v>
      </c>
      <c r="AF260" s="77">
        <v>39539</v>
      </c>
      <c r="AG260" s="77" t="s">
        <v>775</v>
      </c>
      <c r="AH260" s="77">
        <v>42332</v>
      </c>
      <c r="AI260" s="18"/>
      <c r="AJ260" s="36"/>
      <c r="AK260" s="1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ht="12.75">
      <c r="A261" s="13">
        <v>259</v>
      </c>
      <c r="B261" s="38" t="s">
        <v>50</v>
      </c>
      <c r="C261" s="38" t="s">
        <v>43</v>
      </c>
      <c r="D261" s="7">
        <v>43732</v>
      </c>
      <c r="E261" s="153">
        <v>5470</v>
      </c>
      <c r="F261" s="49" t="s">
        <v>243</v>
      </c>
      <c r="G261" s="38" t="s">
        <v>104</v>
      </c>
      <c r="H261" s="10">
        <v>3670.78</v>
      </c>
      <c r="I261" s="8"/>
      <c r="J261" s="10">
        <v>861.94</v>
      </c>
      <c r="K261" s="8"/>
      <c r="L261" s="10">
        <v>903364316</v>
      </c>
      <c r="M261" s="10">
        <v>10622374</v>
      </c>
      <c r="N261" s="36" t="s">
        <v>102</v>
      </c>
      <c r="O261" s="183">
        <v>11</v>
      </c>
      <c r="P261" s="148" t="s">
        <v>1930</v>
      </c>
      <c r="Q261" s="152">
        <v>0</v>
      </c>
      <c r="R261" s="36" t="s">
        <v>2395</v>
      </c>
      <c r="S261" s="48" t="s">
        <v>2396</v>
      </c>
      <c r="T261" s="38">
        <v>22</v>
      </c>
      <c r="U261" s="49" t="s">
        <v>353</v>
      </c>
      <c r="V261" s="153">
        <v>5585</v>
      </c>
      <c r="W261" s="8"/>
      <c r="X261" s="8"/>
      <c r="Y261" s="8"/>
      <c r="Z261" s="35"/>
      <c r="AA261" s="7"/>
      <c r="AB261" s="36"/>
      <c r="AC261" s="1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ht="12.75">
      <c r="A262" s="13">
        <v>260</v>
      </c>
      <c r="B262" s="38" t="s">
        <v>50</v>
      </c>
      <c r="C262" s="38" t="s">
        <v>54</v>
      </c>
      <c r="D262" s="7">
        <v>43732</v>
      </c>
      <c r="E262" s="153">
        <v>3383</v>
      </c>
      <c r="F262" s="49" t="s">
        <v>858</v>
      </c>
      <c r="G262" s="38"/>
      <c r="H262" s="10">
        <v>256.15</v>
      </c>
      <c r="I262" s="8"/>
      <c r="J262" s="10"/>
      <c r="K262" s="8"/>
      <c r="L262" s="10">
        <v>13562369</v>
      </c>
      <c r="M262" s="10">
        <v>135624</v>
      </c>
      <c r="N262" s="36" t="s">
        <v>733</v>
      </c>
      <c r="O262" s="183">
        <v>0</v>
      </c>
      <c r="P262" s="148" t="s">
        <v>546</v>
      </c>
      <c r="Q262" s="152">
        <v>0</v>
      </c>
      <c r="R262" s="36" t="s">
        <v>2397</v>
      </c>
      <c r="S262" s="48" t="s">
        <v>2398</v>
      </c>
      <c r="T262" s="38">
        <v>36</v>
      </c>
      <c r="U262" s="49" t="s">
        <v>328</v>
      </c>
      <c r="V262" s="35">
        <v>1700</v>
      </c>
      <c r="W262" s="8"/>
      <c r="X262" s="8"/>
      <c r="Y262" s="8"/>
      <c r="Z262" s="35" t="s">
        <v>1369</v>
      </c>
      <c r="AA262" s="7">
        <v>36768</v>
      </c>
      <c r="AB262" s="36" t="s">
        <v>2399</v>
      </c>
      <c r="AC262" s="77">
        <v>37550</v>
      </c>
      <c r="AD262" s="36" t="s">
        <v>2400</v>
      </c>
      <c r="AE262" s="18">
        <v>42262</v>
      </c>
      <c r="AF262" s="36" t="s">
        <v>1924</v>
      </c>
      <c r="AG262" s="18">
        <v>37943</v>
      </c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ht="12.75">
      <c r="A263" s="13">
        <v>261</v>
      </c>
      <c r="B263" s="38" t="s">
        <v>103</v>
      </c>
      <c r="C263" s="38" t="s">
        <v>43</v>
      </c>
      <c r="D263" s="7">
        <v>43732</v>
      </c>
      <c r="E263" s="153">
        <v>740</v>
      </c>
      <c r="F263" s="49" t="s">
        <v>2401</v>
      </c>
      <c r="G263" s="38" t="s">
        <v>104</v>
      </c>
      <c r="H263" s="10">
        <v>11617.03</v>
      </c>
      <c r="I263" s="8"/>
      <c r="J263" s="10">
        <v>2639.43</v>
      </c>
      <c r="K263" s="8"/>
      <c r="L263" s="10">
        <v>2972903832</v>
      </c>
      <c r="M263" s="10">
        <v>15607745</v>
      </c>
      <c r="N263" s="36" t="s">
        <v>102</v>
      </c>
      <c r="O263" s="183">
        <v>12</v>
      </c>
      <c r="P263" s="148" t="s">
        <v>2402</v>
      </c>
      <c r="Q263" s="152">
        <v>0</v>
      </c>
      <c r="R263" s="36" t="s">
        <v>2403</v>
      </c>
      <c r="S263" s="48" t="s">
        <v>2404</v>
      </c>
      <c r="T263" s="38">
        <v>7</v>
      </c>
      <c r="U263" s="49" t="s">
        <v>1863</v>
      </c>
      <c r="V263" s="153">
        <v>500</v>
      </c>
      <c r="W263" s="8"/>
      <c r="X263" s="8"/>
      <c r="Y263" s="8"/>
      <c r="Z263" s="35" t="s">
        <v>2405</v>
      </c>
      <c r="AA263" s="7">
        <v>43375</v>
      </c>
      <c r="AB263" s="36"/>
      <c r="AC263" s="18"/>
      <c r="AD263" s="36"/>
      <c r="AE263" s="18"/>
      <c r="AF263" s="36"/>
      <c r="AG263" s="18"/>
      <c r="AH263" s="36"/>
      <c r="AI263" s="1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ht="12.75">
      <c r="A264" s="13">
        <v>262</v>
      </c>
      <c r="B264" s="38" t="s">
        <v>52</v>
      </c>
      <c r="C264" s="38" t="s">
        <v>44</v>
      </c>
      <c r="D264" s="7">
        <v>43732</v>
      </c>
      <c r="E264" s="153">
        <v>60</v>
      </c>
      <c r="F264" s="49" t="s">
        <v>628</v>
      </c>
      <c r="G264" s="152"/>
      <c r="H264" s="10">
        <v>0</v>
      </c>
      <c r="I264" s="8"/>
      <c r="J264" s="10">
        <v>437</v>
      </c>
      <c r="K264" s="8"/>
      <c r="L264" s="10">
        <v>1398924</v>
      </c>
      <c r="M264" s="10">
        <v>13989</v>
      </c>
      <c r="N264" s="36" t="s">
        <v>2406</v>
      </c>
      <c r="O264" s="183">
        <v>0</v>
      </c>
      <c r="P264" s="148" t="s">
        <v>854</v>
      </c>
      <c r="Q264" s="152">
        <v>0</v>
      </c>
      <c r="R264" s="36" t="s">
        <v>2407</v>
      </c>
      <c r="S264" s="48" t="s">
        <v>2408</v>
      </c>
      <c r="T264" s="38">
        <v>22</v>
      </c>
      <c r="U264" s="49" t="s">
        <v>131</v>
      </c>
      <c r="V264" s="153">
        <v>4751</v>
      </c>
      <c r="W264" s="8"/>
      <c r="X264" s="8"/>
      <c r="Y264" s="8"/>
      <c r="Z264" s="35" t="s">
        <v>2409</v>
      </c>
      <c r="AA264" s="7">
        <v>17051</v>
      </c>
      <c r="AB264" s="36" t="s">
        <v>223</v>
      </c>
      <c r="AC264" s="18">
        <v>17199</v>
      </c>
      <c r="AD264" s="36" t="s">
        <v>2410</v>
      </c>
      <c r="AE264" s="18">
        <v>32098</v>
      </c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ht="12.75">
      <c r="A265" s="13">
        <v>263</v>
      </c>
      <c r="B265" s="38" t="s">
        <v>52</v>
      </c>
      <c r="C265" s="38" t="s">
        <v>44</v>
      </c>
      <c r="D265" s="7">
        <v>43733</v>
      </c>
      <c r="E265" s="153">
        <v>1410</v>
      </c>
      <c r="F265" s="49" t="s">
        <v>447</v>
      </c>
      <c r="G265" s="152"/>
      <c r="H265" s="10">
        <v>-8.26</v>
      </c>
      <c r="I265" s="8"/>
      <c r="J265" s="10"/>
      <c r="K265" s="8"/>
      <c r="L265" s="10">
        <v>380000</v>
      </c>
      <c r="M265" s="10">
        <v>3800</v>
      </c>
      <c r="N265" s="36" t="s">
        <v>2411</v>
      </c>
      <c r="O265" s="183">
        <v>1</v>
      </c>
      <c r="P265" s="148" t="s">
        <v>435</v>
      </c>
      <c r="Q265" s="152">
        <v>0</v>
      </c>
      <c r="R265" s="36" t="s">
        <v>2412</v>
      </c>
      <c r="S265" s="48" t="s">
        <v>2413</v>
      </c>
      <c r="T265" s="38">
        <v>10</v>
      </c>
      <c r="U265" s="49" t="s">
        <v>1106</v>
      </c>
      <c r="V265" s="153">
        <v>1685</v>
      </c>
      <c r="W265" s="8"/>
      <c r="X265" s="8"/>
      <c r="Y265" s="8"/>
      <c r="Z265" s="153"/>
      <c r="AA265" s="152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ht="12.75">
      <c r="A266" s="13">
        <v>264</v>
      </c>
      <c r="B266" s="38" t="s">
        <v>50</v>
      </c>
      <c r="C266" s="38" t="s">
        <v>43</v>
      </c>
      <c r="D266" s="7">
        <v>43733</v>
      </c>
      <c r="E266" s="153">
        <v>3000</v>
      </c>
      <c r="F266" s="49" t="s">
        <v>2414</v>
      </c>
      <c r="G266" s="38" t="s">
        <v>104</v>
      </c>
      <c r="H266" s="10">
        <v>33825.59</v>
      </c>
      <c r="I266" s="8"/>
      <c r="J266" s="10">
        <v>6682.52</v>
      </c>
      <c r="K266" s="8"/>
      <c r="L266" s="10">
        <v>8661091734</v>
      </c>
      <c r="M266" s="10">
        <v>66845281</v>
      </c>
      <c r="N266" s="36" t="s">
        <v>102</v>
      </c>
      <c r="O266" s="62" t="s">
        <v>2415</v>
      </c>
      <c r="P266" s="148" t="s">
        <v>2416</v>
      </c>
      <c r="Q266" s="152">
        <v>0</v>
      </c>
      <c r="R266" s="36" t="s">
        <v>634</v>
      </c>
      <c r="S266" s="48" t="s">
        <v>635</v>
      </c>
      <c r="T266" s="38">
        <v>12</v>
      </c>
      <c r="U266" s="49" t="s">
        <v>631</v>
      </c>
      <c r="V266" s="35">
        <v>509</v>
      </c>
      <c r="W266" s="8"/>
      <c r="X266" s="8"/>
      <c r="Y266" s="8"/>
      <c r="Z266" s="35"/>
      <c r="AA266" s="7"/>
      <c r="AB266" s="36"/>
      <c r="AC266" s="1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ht="12.75">
      <c r="A267" s="13">
        <v>265</v>
      </c>
      <c r="B267" s="38" t="s">
        <v>52</v>
      </c>
      <c r="C267" s="38" t="s">
        <v>44</v>
      </c>
      <c r="D267" s="7">
        <v>43734</v>
      </c>
      <c r="E267" s="153">
        <v>3926</v>
      </c>
      <c r="F267" s="49" t="s">
        <v>243</v>
      </c>
      <c r="G267" s="152"/>
      <c r="H267" s="10">
        <v>0</v>
      </c>
      <c r="I267" s="8"/>
      <c r="J267" s="10">
        <v>408.51</v>
      </c>
      <c r="K267" s="8"/>
      <c r="L267" s="10">
        <v>5277650</v>
      </c>
      <c r="M267" s="10">
        <v>52777</v>
      </c>
      <c r="N267" s="36" t="s">
        <v>2417</v>
      </c>
      <c r="O267" s="183">
        <v>1</v>
      </c>
      <c r="P267" s="148" t="s">
        <v>435</v>
      </c>
      <c r="Q267" s="152">
        <v>0</v>
      </c>
      <c r="R267" s="36" t="s">
        <v>2418</v>
      </c>
      <c r="S267" s="48" t="s">
        <v>2419</v>
      </c>
      <c r="T267" s="38">
        <v>14</v>
      </c>
      <c r="U267" s="49" t="s">
        <v>445</v>
      </c>
      <c r="V267" s="153">
        <v>2135</v>
      </c>
      <c r="W267" s="8"/>
      <c r="X267" s="8"/>
      <c r="Y267" s="8"/>
      <c r="Z267" s="35" t="s">
        <v>2420</v>
      </c>
      <c r="AA267" s="7">
        <v>11808</v>
      </c>
      <c r="AB267" s="36" t="s">
        <v>2421</v>
      </c>
      <c r="AC267" s="18">
        <v>36431</v>
      </c>
      <c r="AD267" s="36" t="s">
        <v>2422</v>
      </c>
      <c r="AE267" s="18">
        <v>36516</v>
      </c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ht="12.75">
      <c r="A268" s="13">
        <v>266</v>
      </c>
      <c r="B268" s="38" t="s">
        <v>50</v>
      </c>
      <c r="C268" s="38" t="s">
        <v>43</v>
      </c>
      <c r="D268" s="7">
        <v>43734</v>
      </c>
      <c r="E268" s="153">
        <v>3383</v>
      </c>
      <c r="F268" s="49" t="s">
        <v>628</v>
      </c>
      <c r="G268" s="38" t="s">
        <v>104</v>
      </c>
      <c r="H268" s="10">
        <v>16979.85</v>
      </c>
      <c r="I268" s="8"/>
      <c r="J268" s="10">
        <v>2661.1</v>
      </c>
      <c r="K268" s="8"/>
      <c r="L268" s="10">
        <v>3492008032</v>
      </c>
      <c r="M268" s="10">
        <v>26118186</v>
      </c>
      <c r="N268" s="36" t="s">
        <v>475</v>
      </c>
      <c r="O268" s="64">
        <v>14</v>
      </c>
      <c r="P268" s="57" t="s">
        <v>2423</v>
      </c>
      <c r="Q268" s="152">
        <v>0</v>
      </c>
      <c r="R268" s="36" t="s">
        <v>2424</v>
      </c>
      <c r="S268" s="48" t="s">
        <v>2425</v>
      </c>
      <c r="T268" s="38">
        <v>36</v>
      </c>
      <c r="U268" s="49" t="s">
        <v>328</v>
      </c>
      <c r="V268" s="35" t="s">
        <v>2426</v>
      </c>
      <c r="W268" s="8"/>
      <c r="X268" s="8"/>
      <c r="Y268" s="8"/>
      <c r="Z268" s="35"/>
      <c r="AA268" s="7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ht="12.75">
      <c r="A269" s="13">
        <v>267</v>
      </c>
      <c r="B269" s="38" t="s">
        <v>52</v>
      </c>
      <c r="C269" s="38" t="s">
        <v>53</v>
      </c>
      <c r="D269" s="44">
        <v>43734</v>
      </c>
      <c r="E269" s="153">
        <v>706</v>
      </c>
      <c r="F269" s="49" t="s">
        <v>897</v>
      </c>
      <c r="G269" s="152"/>
      <c r="H269" s="10">
        <v>0.8</v>
      </c>
      <c r="I269" s="8"/>
      <c r="J269" s="10"/>
      <c r="K269" s="8"/>
      <c r="L269" s="10">
        <v>387710</v>
      </c>
      <c r="M269" s="10">
        <v>3877</v>
      </c>
      <c r="N269" s="36" t="s">
        <v>733</v>
      </c>
      <c r="O269" s="183">
        <v>0</v>
      </c>
      <c r="P269" s="148" t="s">
        <v>546</v>
      </c>
      <c r="Q269" s="152">
        <v>0</v>
      </c>
      <c r="R269" s="36" t="s">
        <v>2427</v>
      </c>
      <c r="S269" s="48" t="s">
        <v>2428</v>
      </c>
      <c r="T269" s="62">
        <v>11</v>
      </c>
      <c r="U269" s="49" t="s">
        <v>702</v>
      </c>
      <c r="V269" s="153">
        <v>2004</v>
      </c>
      <c r="W269" s="8"/>
      <c r="X269" s="8"/>
      <c r="Y269" s="8"/>
      <c r="Z269" s="35" t="s">
        <v>2429</v>
      </c>
      <c r="AA269" s="7">
        <v>14097</v>
      </c>
      <c r="AB269" s="36" t="s">
        <v>549</v>
      </c>
      <c r="AC269" s="18">
        <v>41339</v>
      </c>
      <c r="AD269" s="36" t="s">
        <v>2430</v>
      </c>
      <c r="AE269" s="18">
        <v>32644</v>
      </c>
      <c r="AF269" s="36" t="s">
        <v>2431</v>
      </c>
      <c r="AG269" s="18">
        <v>41726</v>
      </c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ht="12.75">
      <c r="A270" s="13">
        <v>268</v>
      </c>
      <c r="B270" s="38" t="s">
        <v>103</v>
      </c>
      <c r="C270" s="38" t="s">
        <v>43</v>
      </c>
      <c r="D270" s="7">
        <v>43734</v>
      </c>
      <c r="E270" s="153">
        <v>1210</v>
      </c>
      <c r="F270" s="49" t="s">
        <v>1643</v>
      </c>
      <c r="G270" s="38" t="s">
        <v>104</v>
      </c>
      <c r="H270" s="10">
        <v>6690.75</v>
      </c>
      <c r="I270" s="8"/>
      <c r="J270" s="10">
        <v>1867.58</v>
      </c>
      <c r="K270" s="8"/>
      <c r="L270" s="10">
        <v>30272414</v>
      </c>
      <c r="M270" s="10">
        <v>158930</v>
      </c>
      <c r="N270" s="36" t="s">
        <v>102</v>
      </c>
      <c r="O270" s="183">
        <v>5</v>
      </c>
      <c r="P270" s="148" t="s">
        <v>2432</v>
      </c>
      <c r="Q270" s="152">
        <v>0</v>
      </c>
      <c r="R270" s="36" t="s">
        <v>2433</v>
      </c>
      <c r="S270" s="48" t="s">
        <v>2434</v>
      </c>
      <c r="T270" s="62">
        <v>10</v>
      </c>
      <c r="U270" s="49" t="s">
        <v>144</v>
      </c>
      <c r="V270" s="35" t="s">
        <v>2435</v>
      </c>
      <c r="W270" s="8"/>
      <c r="X270" s="8"/>
      <c r="Y270" s="8"/>
      <c r="Z270" s="35" t="s">
        <v>2436</v>
      </c>
      <c r="AA270" s="7">
        <v>42830</v>
      </c>
      <c r="AB270" s="36" t="s">
        <v>1141</v>
      </c>
      <c r="AC270" s="18">
        <v>43111</v>
      </c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ht="12.75">
      <c r="A271" s="13">
        <v>269</v>
      </c>
      <c r="B271" s="38" t="s">
        <v>103</v>
      </c>
      <c r="C271" s="38" t="s">
        <v>46</v>
      </c>
      <c r="D271" s="7">
        <v>43735</v>
      </c>
      <c r="E271" s="153">
        <v>1037</v>
      </c>
      <c r="F271" s="188" t="s">
        <v>2437</v>
      </c>
      <c r="G271" s="164" t="s">
        <v>104</v>
      </c>
      <c r="H271" s="12">
        <v>13842.44</v>
      </c>
      <c r="J271" s="165">
        <v>2867.63</v>
      </c>
      <c r="L271" s="12">
        <v>1210467</v>
      </c>
      <c r="M271" s="12">
        <v>6355</v>
      </c>
      <c r="N271" s="36" t="s">
        <v>102</v>
      </c>
      <c r="O271" s="62">
        <v>17</v>
      </c>
      <c r="P271" s="148" t="s">
        <v>2438</v>
      </c>
      <c r="Q271" s="152">
        <v>0</v>
      </c>
      <c r="R271" s="36" t="s">
        <v>2439</v>
      </c>
      <c r="S271" s="48" t="s">
        <v>2440</v>
      </c>
      <c r="T271" s="62">
        <v>8</v>
      </c>
      <c r="U271" s="49" t="s">
        <v>2441</v>
      </c>
      <c r="V271" s="35" t="s">
        <v>2442</v>
      </c>
      <c r="W271" s="8"/>
      <c r="X271" s="8"/>
      <c r="Y271" s="8"/>
      <c r="Z271" s="35" t="s">
        <v>2443</v>
      </c>
      <c r="AA271" s="7">
        <v>42977</v>
      </c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ht="12.75">
      <c r="A272" s="13">
        <v>270</v>
      </c>
      <c r="B272" s="38" t="s">
        <v>52</v>
      </c>
      <c r="C272" s="38" t="s">
        <v>53</v>
      </c>
      <c r="D272" s="7">
        <v>43738</v>
      </c>
      <c r="E272" s="153">
        <v>6557</v>
      </c>
      <c r="F272" s="49" t="s">
        <v>194</v>
      </c>
      <c r="G272" s="38" t="s">
        <v>104</v>
      </c>
      <c r="H272" s="10">
        <v>25.6</v>
      </c>
      <c r="I272" s="8"/>
      <c r="J272" s="10"/>
      <c r="K272" s="8"/>
      <c r="L272" s="10">
        <v>2367130</v>
      </c>
      <c r="M272" s="10">
        <v>35507</v>
      </c>
      <c r="N272" s="36" t="s">
        <v>102</v>
      </c>
      <c r="O272" s="183">
        <v>1</v>
      </c>
      <c r="P272" s="148" t="s">
        <v>436</v>
      </c>
      <c r="Q272" s="152">
        <v>0</v>
      </c>
      <c r="R272" s="36" t="s">
        <v>2444</v>
      </c>
      <c r="S272" s="48" t="s">
        <v>2445</v>
      </c>
      <c r="T272" s="62">
        <v>25</v>
      </c>
      <c r="U272" s="49" t="s">
        <v>2446</v>
      </c>
      <c r="V272" s="153">
        <v>4258</v>
      </c>
      <c r="W272" s="8"/>
      <c r="X272" s="8"/>
      <c r="Y272" s="8"/>
      <c r="Z272" s="35" t="s">
        <v>178</v>
      </c>
      <c r="AA272" s="7">
        <v>25275</v>
      </c>
      <c r="AB272" s="36" t="s">
        <v>2447</v>
      </c>
      <c r="AC272" s="18">
        <v>32090</v>
      </c>
      <c r="AD272" s="36" t="s">
        <v>223</v>
      </c>
      <c r="AE272" s="18">
        <v>27514</v>
      </c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ht="12.75">
      <c r="A273" s="13">
        <v>271</v>
      </c>
      <c r="B273" s="38" t="s">
        <v>103</v>
      </c>
      <c r="C273" s="38" t="s">
        <v>43</v>
      </c>
      <c r="D273" s="7">
        <v>43738</v>
      </c>
      <c r="E273" s="153">
        <v>39</v>
      </c>
      <c r="F273" s="49" t="s">
        <v>1148</v>
      </c>
      <c r="G273" s="38" t="s">
        <v>104</v>
      </c>
      <c r="H273" s="10">
        <v>13118.44</v>
      </c>
      <c r="I273" s="8"/>
      <c r="J273" s="10">
        <v>1466.3</v>
      </c>
      <c r="K273" s="8"/>
      <c r="L273" s="10">
        <v>7118696</v>
      </c>
      <c r="M273" s="10">
        <v>4983087</v>
      </c>
      <c r="N273" s="36" t="s">
        <v>102</v>
      </c>
      <c r="O273" s="183">
        <v>17</v>
      </c>
      <c r="P273" s="148" t="s">
        <v>2448</v>
      </c>
      <c r="Q273" s="152">
        <v>0</v>
      </c>
      <c r="R273" s="36" t="s">
        <v>2449</v>
      </c>
      <c r="S273" s="48" t="s">
        <v>2450</v>
      </c>
      <c r="T273" s="62">
        <v>7</v>
      </c>
      <c r="U273" s="49" t="s">
        <v>1893</v>
      </c>
      <c r="V273" s="35" t="s">
        <v>2451</v>
      </c>
      <c r="W273" s="8"/>
      <c r="X273" s="8"/>
      <c r="Y273" s="8"/>
      <c r="Z273" s="35" t="s">
        <v>1308</v>
      </c>
      <c r="AA273" s="7">
        <v>42928</v>
      </c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ht="12.75">
      <c r="A274" s="13">
        <v>272</v>
      </c>
      <c r="B274" s="38" t="s">
        <v>103</v>
      </c>
      <c r="C274" s="38" t="s">
        <v>44</v>
      </c>
      <c r="D274" s="44">
        <v>43740</v>
      </c>
      <c r="E274" s="153">
        <v>5616</v>
      </c>
      <c r="F274" s="49" t="s">
        <v>690</v>
      </c>
      <c r="G274" s="38"/>
      <c r="H274" s="10">
        <v>-3.82</v>
      </c>
      <c r="I274" s="8"/>
      <c r="J274" s="10">
        <v>308</v>
      </c>
      <c r="K274" s="8"/>
      <c r="L274" s="10">
        <v>950000</v>
      </c>
      <c r="M274" s="10">
        <v>63103</v>
      </c>
      <c r="N274" s="36" t="s">
        <v>676</v>
      </c>
      <c r="O274" s="183">
        <v>2</v>
      </c>
      <c r="P274" s="148" t="s">
        <v>854</v>
      </c>
      <c r="Q274" s="152">
        <v>0</v>
      </c>
      <c r="R274" s="36" t="s">
        <v>2562</v>
      </c>
      <c r="S274" s="48" t="s">
        <v>2563</v>
      </c>
      <c r="T274" s="62">
        <v>14</v>
      </c>
      <c r="U274" s="49" t="s">
        <v>941</v>
      </c>
      <c r="V274" s="153">
        <v>1686</v>
      </c>
      <c r="W274" s="8"/>
      <c r="X274" s="8"/>
      <c r="Y274" s="8"/>
      <c r="Z274" s="35" t="s">
        <v>2564</v>
      </c>
      <c r="AA274" s="7">
        <v>43430</v>
      </c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ht="12.75">
      <c r="A275" s="13">
        <v>273</v>
      </c>
      <c r="B275" s="38" t="s">
        <v>50</v>
      </c>
      <c r="C275" s="38" t="s">
        <v>43</v>
      </c>
      <c r="D275" s="7">
        <v>43740</v>
      </c>
      <c r="E275" s="153">
        <v>27</v>
      </c>
      <c r="F275" s="49" t="s">
        <v>2565</v>
      </c>
      <c r="G275" s="152"/>
      <c r="H275" s="10">
        <v>1164</v>
      </c>
      <c r="I275" s="8"/>
      <c r="J275" s="10">
        <v>948</v>
      </c>
      <c r="K275" s="8"/>
      <c r="L275" s="10">
        <v>212417323</v>
      </c>
      <c r="M275" s="10">
        <f>3186260-955878</f>
        <v>2230382</v>
      </c>
      <c r="N275" s="36" t="s">
        <v>2566</v>
      </c>
      <c r="O275" s="183">
        <v>3</v>
      </c>
      <c r="P275" s="148" t="s">
        <v>435</v>
      </c>
      <c r="Q275" s="152">
        <v>0</v>
      </c>
      <c r="R275" s="36" t="s">
        <v>2567</v>
      </c>
      <c r="S275" s="48" t="s">
        <v>2568</v>
      </c>
      <c r="T275" s="62">
        <v>9</v>
      </c>
      <c r="U275" s="49" t="s">
        <v>657</v>
      </c>
      <c r="V275" s="35" t="s">
        <v>2569</v>
      </c>
      <c r="W275" s="8"/>
      <c r="X275" s="8"/>
      <c r="Y275" s="8"/>
      <c r="Z275" s="35"/>
      <c r="AA275" s="7"/>
      <c r="AB275" s="36"/>
      <c r="AC275" s="1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ht="12.75">
      <c r="A276" s="13">
        <v>274</v>
      </c>
      <c r="B276" s="38" t="s">
        <v>50</v>
      </c>
      <c r="C276" s="38" t="s">
        <v>43</v>
      </c>
      <c r="D276" s="7">
        <v>43741</v>
      </c>
      <c r="E276" s="153">
        <v>359</v>
      </c>
      <c r="F276" s="49" t="s">
        <v>243</v>
      </c>
      <c r="G276" s="152"/>
      <c r="H276" s="10">
        <v>153.35</v>
      </c>
      <c r="I276" s="8"/>
      <c r="J276" s="10">
        <v>391</v>
      </c>
      <c r="K276" s="8"/>
      <c r="L276" s="10">
        <v>24333341</v>
      </c>
      <c r="M276" s="10">
        <v>365000</v>
      </c>
      <c r="N276" s="36" t="s">
        <v>102</v>
      </c>
      <c r="O276" s="183">
        <v>2</v>
      </c>
      <c r="P276" s="148" t="s">
        <v>436</v>
      </c>
      <c r="Q276" s="152">
        <v>0</v>
      </c>
      <c r="R276" s="36" t="s">
        <v>2570</v>
      </c>
      <c r="S276" s="48" t="s">
        <v>2571</v>
      </c>
      <c r="T276" s="62">
        <v>6</v>
      </c>
      <c r="U276" s="49" t="s">
        <v>2572</v>
      </c>
      <c r="V276" s="153">
        <v>237</v>
      </c>
      <c r="W276" s="8"/>
      <c r="X276" s="8"/>
      <c r="Y276" s="8"/>
      <c r="Z276" s="153"/>
      <c r="AA276" s="152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ht="12.75">
      <c r="A277" s="13">
        <v>275</v>
      </c>
      <c r="B277" s="38" t="s">
        <v>103</v>
      </c>
      <c r="C277" s="38" t="s">
        <v>43</v>
      </c>
      <c r="D277" s="7">
        <v>43742</v>
      </c>
      <c r="E277" s="153">
        <v>852</v>
      </c>
      <c r="F277" s="49" t="s">
        <v>1288</v>
      </c>
      <c r="G277" s="38" t="s">
        <v>104</v>
      </c>
      <c r="H277" s="10">
        <v>5787.56</v>
      </c>
      <c r="I277" s="8"/>
      <c r="J277" s="10">
        <v>1708.04</v>
      </c>
      <c r="K277" s="8"/>
      <c r="L277" s="10">
        <v>44607912</v>
      </c>
      <c r="M277" s="10">
        <v>389494</v>
      </c>
      <c r="N277" s="36" t="s">
        <v>102</v>
      </c>
      <c r="O277" s="183">
        <v>5</v>
      </c>
      <c r="P277" s="148" t="s">
        <v>1289</v>
      </c>
      <c r="Q277" s="152">
        <v>0</v>
      </c>
      <c r="R277" s="36" t="s">
        <v>2573</v>
      </c>
      <c r="S277" s="48" t="s">
        <v>756</v>
      </c>
      <c r="T277" s="62">
        <v>4</v>
      </c>
      <c r="U277" s="49" t="s">
        <v>1652</v>
      </c>
      <c r="V277" s="35" t="s">
        <v>1292</v>
      </c>
      <c r="W277" s="8"/>
      <c r="X277" s="8"/>
      <c r="Y277" s="8"/>
      <c r="Z277" s="35" t="s">
        <v>1293</v>
      </c>
      <c r="AA277" s="7">
        <v>42934</v>
      </c>
      <c r="AB277" s="36" t="s">
        <v>1144</v>
      </c>
      <c r="AC277" s="18">
        <v>43591</v>
      </c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ht="12.75">
      <c r="A278" s="13">
        <v>276</v>
      </c>
      <c r="B278" s="38" t="s">
        <v>52</v>
      </c>
      <c r="C278" s="38" t="s">
        <v>44</v>
      </c>
      <c r="D278" s="7">
        <v>43745</v>
      </c>
      <c r="E278" s="153">
        <v>35</v>
      </c>
      <c r="F278" s="49" t="s">
        <v>2574</v>
      </c>
      <c r="G278" s="38"/>
      <c r="H278" s="10">
        <v>0</v>
      </c>
      <c r="I278" s="8"/>
      <c r="J278" s="10"/>
      <c r="K278" s="8"/>
      <c r="L278" s="10">
        <v>1590000</v>
      </c>
      <c r="M278" s="10">
        <v>15900</v>
      </c>
      <c r="N278" s="36" t="s">
        <v>2575</v>
      </c>
      <c r="O278" s="183">
        <v>0</v>
      </c>
      <c r="P278" s="148" t="s">
        <v>435</v>
      </c>
      <c r="Q278" s="152">
        <v>0</v>
      </c>
      <c r="R278" s="36" t="s">
        <v>2576</v>
      </c>
      <c r="S278" s="48" t="s">
        <v>2577</v>
      </c>
      <c r="T278" s="62">
        <v>8</v>
      </c>
      <c r="U278" s="49" t="s">
        <v>1093</v>
      </c>
      <c r="V278" s="35" t="s">
        <v>2578</v>
      </c>
      <c r="W278" s="8"/>
      <c r="X278" s="8"/>
      <c r="Y278" s="8"/>
      <c r="Z278" s="35" t="s">
        <v>2579</v>
      </c>
      <c r="AA278" s="7">
        <v>42051</v>
      </c>
      <c r="AB278" s="36" t="s">
        <v>2580</v>
      </c>
      <c r="AC278" s="18">
        <v>43052</v>
      </c>
      <c r="AD278" s="36" t="s">
        <v>837</v>
      </c>
      <c r="AE278" s="18">
        <v>43056</v>
      </c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ht="12.75">
      <c r="A279" s="13">
        <v>277</v>
      </c>
      <c r="B279" s="38" t="s">
        <v>52</v>
      </c>
      <c r="C279" s="38" t="s">
        <v>44</v>
      </c>
      <c r="D279" s="7">
        <v>43746</v>
      </c>
      <c r="E279" s="153">
        <v>5269</v>
      </c>
      <c r="F279" s="49" t="s">
        <v>2581</v>
      </c>
      <c r="G279" s="38"/>
      <c r="H279" s="10">
        <v>0</v>
      </c>
      <c r="I279" s="8"/>
      <c r="J279" s="10">
        <v>297</v>
      </c>
      <c r="K279" s="8"/>
      <c r="L279" s="10">
        <v>482584</v>
      </c>
      <c r="M279" s="10">
        <v>101532</v>
      </c>
      <c r="N279" s="36" t="s">
        <v>676</v>
      </c>
      <c r="O279" s="183">
        <v>0</v>
      </c>
      <c r="P279" s="148" t="s">
        <v>854</v>
      </c>
      <c r="Q279" s="152">
        <v>0</v>
      </c>
      <c r="R279" s="36" t="s">
        <v>776</v>
      </c>
      <c r="S279" s="48" t="s">
        <v>2582</v>
      </c>
      <c r="T279" s="62">
        <v>22</v>
      </c>
      <c r="U279" s="49" t="s">
        <v>726</v>
      </c>
      <c r="V279" s="35" t="s">
        <v>2583</v>
      </c>
      <c r="W279" s="8"/>
      <c r="X279" s="8"/>
      <c r="Y279" s="8"/>
      <c r="Z279" s="35" t="s">
        <v>2584</v>
      </c>
      <c r="AA279" s="7">
        <v>42062</v>
      </c>
      <c r="AB279" s="36" t="s">
        <v>864</v>
      </c>
      <c r="AC279" s="18">
        <v>42752</v>
      </c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ht="12.75">
      <c r="A280" s="13">
        <v>278</v>
      </c>
      <c r="B280" s="38" t="s">
        <v>103</v>
      </c>
      <c r="C280" s="38" t="s">
        <v>43</v>
      </c>
      <c r="D280" s="7">
        <v>43746</v>
      </c>
      <c r="E280" s="153">
        <v>950</v>
      </c>
      <c r="F280" s="49" t="s">
        <v>2585</v>
      </c>
      <c r="G280" s="38" t="s">
        <v>104</v>
      </c>
      <c r="H280" s="10">
        <v>29163</v>
      </c>
      <c r="I280" s="8"/>
      <c r="J280" s="10">
        <v>5494.8</v>
      </c>
      <c r="K280" s="8"/>
      <c r="L280" s="10">
        <v>4720229</v>
      </c>
      <c r="M280" s="10">
        <v>3304160</v>
      </c>
      <c r="N280" s="36" t="s">
        <v>102</v>
      </c>
      <c r="O280" s="183">
        <v>14</v>
      </c>
      <c r="P280" s="148" t="s">
        <v>2586</v>
      </c>
      <c r="Q280" s="152">
        <v>0</v>
      </c>
      <c r="R280" s="36" t="s">
        <v>2587</v>
      </c>
      <c r="S280" s="48" t="s">
        <v>197</v>
      </c>
      <c r="T280" s="62">
        <v>11</v>
      </c>
      <c r="U280" s="49" t="s">
        <v>2588</v>
      </c>
      <c r="V280" s="35" t="s">
        <v>2589</v>
      </c>
      <c r="W280" s="8"/>
      <c r="X280" s="8"/>
      <c r="Y280" s="8"/>
      <c r="Z280" s="35" t="s">
        <v>2590</v>
      </c>
      <c r="AA280" s="7">
        <v>42461</v>
      </c>
      <c r="AB280" s="36" t="s">
        <v>2591</v>
      </c>
      <c r="AC280" s="18">
        <v>43059</v>
      </c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ht="12.75">
      <c r="A281" s="13">
        <v>279</v>
      </c>
      <c r="B281" s="38" t="s">
        <v>50</v>
      </c>
      <c r="C281" s="38" t="s">
        <v>54</v>
      </c>
      <c r="D281" s="7">
        <v>43747</v>
      </c>
      <c r="E281" s="153">
        <v>5269</v>
      </c>
      <c r="F281" s="49" t="s">
        <v>2592</v>
      </c>
      <c r="G281" s="152"/>
      <c r="H281" s="10">
        <v>122.16</v>
      </c>
      <c r="I281" s="8"/>
      <c r="J281" s="10">
        <v>347.27</v>
      </c>
      <c r="K281" s="8"/>
      <c r="L281" s="10">
        <v>20257783</v>
      </c>
      <c r="M281" s="10">
        <v>376855</v>
      </c>
      <c r="N281" s="36" t="s">
        <v>676</v>
      </c>
      <c r="O281" s="183">
        <v>2</v>
      </c>
      <c r="P281" s="148" t="s">
        <v>854</v>
      </c>
      <c r="Q281" s="152">
        <v>0</v>
      </c>
      <c r="R281" s="36" t="s">
        <v>174</v>
      </c>
      <c r="S281" s="48" t="s">
        <v>2593</v>
      </c>
      <c r="T281" s="62">
        <v>22</v>
      </c>
      <c r="U281" s="49" t="s">
        <v>726</v>
      </c>
      <c r="V281" s="153">
        <v>5616</v>
      </c>
      <c r="W281" s="8"/>
      <c r="X281" s="8"/>
      <c r="Y281" s="8"/>
      <c r="Z281" s="35" t="s">
        <v>2594</v>
      </c>
      <c r="AA281" s="7">
        <v>32141</v>
      </c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ht="12.75">
      <c r="A282" s="13">
        <v>280</v>
      </c>
      <c r="B282" s="38" t="s">
        <v>52</v>
      </c>
      <c r="C282" s="38" t="s">
        <v>53</v>
      </c>
      <c r="D282" s="7">
        <v>42653</v>
      </c>
      <c r="E282" s="153">
        <v>3962</v>
      </c>
      <c r="F282" s="49" t="s">
        <v>243</v>
      </c>
      <c r="G282" s="152"/>
      <c r="H282" s="10">
        <v>43.77</v>
      </c>
      <c r="I282" s="8"/>
      <c r="J282" s="10"/>
      <c r="K282" s="8"/>
      <c r="L282" s="10">
        <v>37730000</v>
      </c>
      <c r="M282" s="10">
        <v>495509</v>
      </c>
      <c r="N282" s="36" t="s">
        <v>676</v>
      </c>
      <c r="O282" s="183">
        <v>2</v>
      </c>
      <c r="P282" s="148" t="s">
        <v>854</v>
      </c>
      <c r="Q282" s="152">
        <v>0</v>
      </c>
      <c r="R282" s="36" t="s">
        <v>2595</v>
      </c>
      <c r="S282" s="48" t="s">
        <v>2596</v>
      </c>
      <c r="T282" s="62">
        <v>22</v>
      </c>
      <c r="U282" s="49" t="s">
        <v>131</v>
      </c>
      <c r="V282" s="153">
        <v>5081</v>
      </c>
      <c r="W282" s="8"/>
      <c r="X282" s="8"/>
      <c r="Y282" s="8"/>
      <c r="Z282" s="35" t="s">
        <v>2597</v>
      </c>
      <c r="AA282" s="44">
        <v>14940</v>
      </c>
      <c r="AB282" s="36" t="s">
        <v>223</v>
      </c>
      <c r="AC282" s="18">
        <v>15771</v>
      </c>
      <c r="AD282" s="36"/>
      <c r="AE282" s="1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ht="12.75">
      <c r="A283" s="13">
        <v>281</v>
      </c>
      <c r="B283" s="38" t="s">
        <v>50</v>
      </c>
      <c r="C283" s="38" t="s">
        <v>43</v>
      </c>
      <c r="D283" s="7">
        <v>43748</v>
      </c>
      <c r="E283" s="153">
        <v>6115</v>
      </c>
      <c r="F283" s="49" t="s">
        <v>243</v>
      </c>
      <c r="G283" s="152"/>
      <c r="H283" s="10">
        <v>130.61</v>
      </c>
      <c r="I283" s="8"/>
      <c r="J283" s="10">
        <v>577700</v>
      </c>
      <c r="K283" s="8"/>
      <c r="L283" s="10">
        <v>26874183</v>
      </c>
      <c r="M283" s="10">
        <v>282179</v>
      </c>
      <c r="N283" s="36" t="s">
        <v>2598</v>
      </c>
      <c r="O283" s="183">
        <v>0</v>
      </c>
      <c r="P283" s="148" t="s">
        <v>435</v>
      </c>
      <c r="Q283" s="152">
        <v>0</v>
      </c>
      <c r="R283" s="36" t="s">
        <v>2599</v>
      </c>
      <c r="S283" s="48" t="s">
        <v>2600</v>
      </c>
      <c r="T283" s="62">
        <v>15</v>
      </c>
      <c r="U283" s="49" t="s">
        <v>695</v>
      </c>
      <c r="V283" s="35">
        <v>2001</v>
      </c>
      <c r="W283" s="8"/>
      <c r="X283" s="8"/>
      <c r="Y283" s="8"/>
      <c r="Z283" s="35"/>
      <c r="AA283" s="38"/>
      <c r="AB283" s="1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ht="12.75">
      <c r="A284" s="13">
        <v>282</v>
      </c>
      <c r="B284" s="38" t="s">
        <v>52</v>
      </c>
      <c r="C284" s="38" t="s">
        <v>53</v>
      </c>
      <c r="D284" s="7">
        <v>43748</v>
      </c>
      <c r="E284" s="153">
        <v>3952</v>
      </c>
      <c r="F284" s="49" t="s">
        <v>415</v>
      </c>
      <c r="G284" s="152"/>
      <c r="H284" s="10">
        <v>52.26</v>
      </c>
      <c r="I284" s="8"/>
      <c r="J284" s="10"/>
      <c r="K284" s="8"/>
      <c r="L284" s="10">
        <v>3046400</v>
      </c>
      <c r="M284" s="10">
        <v>30464</v>
      </c>
      <c r="N284" s="36" t="s">
        <v>889</v>
      </c>
      <c r="O284" s="183">
        <v>0</v>
      </c>
      <c r="P284" s="148" t="s">
        <v>546</v>
      </c>
      <c r="Q284" s="152">
        <v>0</v>
      </c>
      <c r="R284" s="36" t="s">
        <v>2601</v>
      </c>
      <c r="S284" s="48" t="s">
        <v>2602</v>
      </c>
      <c r="T284" s="62">
        <v>18</v>
      </c>
      <c r="U284" s="49" t="s">
        <v>1978</v>
      </c>
      <c r="V284" s="35">
        <v>120</v>
      </c>
      <c r="W284" s="8"/>
      <c r="X284" s="8"/>
      <c r="Y284" s="8"/>
      <c r="Z284" s="35" t="s">
        <v>2603</v>
      </c>
      <c r="AA284" s="7">
        <v>43332</v>
      </c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ht="12.75">
      <c r="A285" s="13">
        <v>283</v>
      </c>
      <c r="B285" s="38" t="s">
        <v>103</v>
      </c>
      <c r="C285" s="38" t="s">
        <v>43</v>
      </c>
      <c r="D285" s="7">
        <v>43749</v>
      </c>
      <c r="E285" s="153">
        <v>3971</v>
      </c>
      <c r="F285" s="49" t="s">
        <v>2604</v>
      </c>
      <c r="G285" s="152"/>
      <c r="H285" s="10">
        <v>482.1</v>
      </c>
      <c r="I285" s="8"/>
      <c r="J285" s="10">
        <v>13358.97</v>
      </c>
      <c r="K285" s="8"/>
      <c r="L285" s="10">
        <v>130174714</v>
      </c>
      <c r="M285" s="10">
        <v>683417</v>
      </c>
      <c r="N285" s="36" t="s">
        <v>2605</v>
      </c>
      <c r="O285" s="183">
        <v>2</v>
      </c>
      <c r="P285" s="148" t="s">
        <v>435</v>
      </c>
      <c r="Q285" s="38">
        <v>0</v>
      </c>
      <c r="R285" s="36" t="s">
        <v>2606</v>
      </c>
      <c r="S285" s="48" t="s">
        <v>2607</v>
      </c>
      <c r="T285" s="62">
        <v>22</v>
      </c>
      <c r="U285" s="49" t="s">
        <v>445</v>
      </c>
      <c r="V285" s="153">
        <v>5631</v>
      </c>
      <c r="W285" s="8"/>
      <c r="X285" s="8"/>
      <c r="Y285" s="8"/>
      <c r="Z285" s="35" t="s">
        <v>2400</v>
      </c>
      <c r="AA285" s="7">
        <v>43087</v>
      </c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ht="12.75">
      <c r="A286" s="13">
        <v>284</v>
      </c>
      <c r="B286" s="38" t="s">
        <v>23</v>
      </c>
      <c r="C286" s="38">
        <v>1959</v>
      </c>
      <c r="D286" s="7">
        <v>43752</v>
      </c>
      <c r="E286" s="153">
        <v>4163</v>
      </c>
      <c r="F286" s="49" t="s">
        <v>1158</v>
      </c>
      <c r="G286" s="152"/>
      <c r="H286" s="10">
        <v>206</v>
      </c>
      <c r="I286" s="8"/>
      <c r="J286" s="10">
        <v>500</v>
      </c>
      <c r="K286" s="8"/>
      <c r="L286" s="10">
        <v>9292140</v>
      </c>
      <c r="M286" s="10">
        <v>139382</v>
      </c>
      <c r="N286" s="36" t="s">
        <v>102</v>
      </c>
      <c r="O286" s="183"/>
      <c r="P286" s="148" t="s">
        <v>436</v>
      </c>
      <c r="Q286" s="152">
        <v>0</v>
      </c>
      <c r="R286" s="36" t="s">
        <v>2628</v>
      </c>
      <c r="S286" s="48" t="s">
        <v>1867</v>
      </c>
      <c r="T286" s="62">
        <v>22</v>
      </c>
      <c r="U286" s="49" t="s">
        <v>2629</v>
      </c>
      <c r="V286" s="153">
        <v>80</v>
      </c>
      <c r="W286" s="8"/>
      <c r="X286" s="8"/>
      <c r="Y286" s="8"/>
      <c r="Z286" s="35"/>
      <c r="AA286" s="7"/>
      <c r="AB286" s="36"/>
      <c r="AC286" s="77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ht="12.75">
      <c r="A287" s="13">
        <v>285</v>
      </c>
      <c r="B287" s="38" t="s">
        <v>52</v>
      </c>
      <c r="C287" s="38" t="s">
        <v>44</v>
      </c>
      <c r="D287" s="7">
        <v>43752</v>
      </c>
      <c r="E287" s="153">
        <v>2766</v>
      </c>
      <c r="F287" s="49" t="s">
        <v>628</v>
      </c>
      <c r="G287" s="38" t="s">
        <v>448</v>
      </c>
      <c r="H287" s="10">
        <v>0</v>
      </c>
      <c r="I287" s="8"/>
      <c r="J287" s="10">
        <v>320.85</v>
      </c>
      <c r="K287" s="8"/>
      <c r="L287" s="10">
        <v>4017559</v>
      </c>
      <c r="M287" s="10">
        <v>136882</v>
      </c>
      <c r="N287" s="36" t="s">
        <v>2610</v>
      </c>
      <c r="O287" s="183">
        <v>0</v>
      </c>
      <c r="P287" s="148" t="s">
        <v>854</v>
      </c>
      <c r="Q287" s="152">
        <v>0</v>
      </c>
      <c r="R287" s="36" t="s">
        <v>2608</v>
      </c>
      <c r="S287" s="48" t="s">
        <v>225</v>
      </c>
      <c r="T287" s="62">
        <v>1</v>
      </c>
      <c r="U287" s="49" t="s">
        <v>643</v>
      </c>
      <c r="V287" s="35">
        <v>5115</v>
      </c>
      <c r="W287" s="8"/>
      <c r="X287" s="8"/>
      <c r="Y287" s="8"/>
      <c r="Z287" s="35" t="s">
        <v>2609</v>
      </c>
      <c r="AA287" s="7">
        <v>19807</v>
      </c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ht="12.75">
      <c r="A288" s="13">
        <v>286</v>
      </c>
      <c r="B288" s="38" t="s">
        <v>23</v>
      </c>
      <c r="C288" s="38" t="s">
        <v>81</v>
      </c>
      <c r="D288" s="44">
        <v>43755</v>
      </c>
      <c r="E288" s="153">
        <v>764</v>
      </c>
      <c r="F288" s="49" t="s">
        <v>2630</v>
      </c>
      <c r="G288" s="38">
        <v>36</v>
      </c>
      <c r="H288" s="10">
        <v>48.85</v>
      </c>
      <c r="I288" s="8"/>
      <c r="J288" s="10">
        <v>196.2</v>
      </c>
      <c r="K288" s="8"/>
      <c r="L288" s="10">
        <v>8538198</v>
      </c>
      <c r="M288" s="10">
        <v>128072</v>
      </c>
      <c r="N288" s="36" t="s">
        <v>1402</v>
      </c>
      <c r="O288" s="183">
        <v>0</v>
      </c>
      <c r="P288" s="148" t="s">
        <v>435</v>
      </c>
      <c r="Q288" s="152">
        <v>0</v>
      </c>
      <c r="R288" s="36" t="s">
        <v>2631</v>
      </c>
      <c r="S288" s="48" t="s">
        <v>2631</v>
      </c>
      <c r="T288" s="62">
        <v>5</v>
      </c>
      <c r="U288" s="49" t="s">
        <v>661</v>
      </c>
      <c r="V288" s="35">
        <v>5119</v>
      </c>
      <c r="W288" s="8"/>
      <c r="X288" s="8"/>
      <c r="Y288" s="8"/>
      <c r="Z288" s="35" t="s">
        <v>2632</v>
      </c>
      <c r="AA288" s="7">
        <v>23366</v>
      </c>
      <c r="AB288" s="36" t="s">
        <v>223</v>
      </c>
      <c r="AC288" s="18">
        <v>24019</v>
      </c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1:48" ht="12.75">
      <c r="A289" s="13">
        <v>287</v>
      </c>
      <c r="B289" s="38" t="s">
        <v>103</v>
      </c>
      <c r="C289" s="38" t="s">
        <v>53</v>
      </c>
      <c r="D289" s="7">
        <v>43755</v>
      </c>
      <c r="E289" s="153">
        <v>852</v>
      </c>
      <c r="F289" s="49" t="s">
        <v>779</v>
      </c>
      <c r="G289" s="152"/>
      <c r="H289" s="10">
        <v>455.78</v>
      </c>
      <c r="I289" s="8"/>
      <c r="J289" s="10">
        <v>909.9</v>
      </c>
      <c r="K289" s="8"/>
      <c r="L289" s="10">
        <v>19015878</v>
      </c>
      <c r="M289" s="10">
        <v>229784</v>
      </c>
      <c r="N289" s="36" t="s">
        <v>2611</v>
      </c>
      <c r="O289" s="183">
        <v>2</v>
      </c>
      <c r="P289" s="148" t="s">
        <v>435</v>
      </c>
      <c r="Q289" s="152">
        <v>0</v>
      </c>
      <c r="R289" s="36" t="s">
        <v>2612</v>
      </c>
      <c r="S289" s="48" t="s">
        <v>2613</v>
      </c>
      <c r="T289" s="62">
        <v>4</v>
      </c>
      <c r="U289" s="49" t="s">
        <v>661</v>
      </c>
      <c r="V289" s="153">
        <v>4184</v>
      </c>
      <c r="W289" s="8"/>
      <c r="X289" s="8"/>
      <c r="Y289" s="8"/>
      <c r="Z289" s="35" t="s">
        <v>2614</v>
      </c>
      <c r="AA289" s="7">
        <v>42297</v>
      </c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ht="12.75">
      <c r="A290" s="13">
        <v>288</v>
      </c>
      <c r="B290" s="38" t="s">
        <v>23</v>
      </c>
      <c r="C290" s="38" t="s">
        <v>79</v>
      </c>
      <c r="D290" s="7">
        <v>43756</v>
      </c>
      <c r="E290" s="153">
        <v>6432</v>
      </c>
      <c r="F290" s="49" t="s">
        <v>2633</v>
      </c>
      <c r="G290" s="38"/>
      <c r="H290" s="10">
        <v>110.4</v>
      </c>
      <c r="I290" s="8"/>
      <c r="J290" s="10">
        <v>82.35</v>
      </c>
      <c r="K290" s="8"/>
      <c r="L290" s="10">
        <v>12668902</v>
      </c>
      <c r="M290" s="10">
        <v>0</v>
      </c>
      <c r="N290" s="36" t="s">
        <v>102</v>
      </c>
      <c r="O290" s="183">
        <v>2</v>
      </c>
      <c r="P290" s="148" t="s">
        <v>436</v>
      </c>
      <c r="Q290" s="152">
        <v>0</v>
      </c>
      <c r="R290" s="36" t="s">
        <v>2634</v>
      </c>
      <c r="S290" s="48" t="s">
        <v>1315</v>
      </c>
      <c r="T290" s="62">
        <v>30</v>
      </c>
      <c r="U290" s="49" t="s">
        <v>603</v>
      </c>
      <c r="V290" s="35" t="s">
        <v>2635</v>
      </c>
      <c r="W290" s="8"/>
      <c r="X290" s="8"/>
      <c r="Y290" s="8"/>
      <c r="Z290" s="35"/>
      <c r="AA290" s="7"/>
      <c r="AB290" s="36"/>
      <c r="AC290" s="1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ht="12.75">
      <c r="A291" s="13">
        <v>289</v>
      </c>
      <c r="B291" s="38" t="s">
        <v>23</v>
      </c>
      <c r="C291" s="38">
        <v>90</v>
      </c>
      <c r="D291" s="7">
        <v>43761</v>
      </c>
      <c r="E291" s="153">
        <v>6420</v>
      </c>
      <c r="F291" s="49" t="s">
        <v>628</v>
      </c>
      <c r="G291" s="152"/>
      <c r="H291" s="10">
        <v>48.03</v>
      </c>
      <c r="I291" s="8"/>
      <c r="J291" s="10">
        <v>60.99</v>
      </c>
      <c r="K291" s="8"/>
      <c r="L291" s="10">
        <v>1787289</v>
      </c>
      <c r="M291" s="10">
        <v>26809</v>
      </c>
      <c r="N291" s="36" t="s">
        <v>102</v>
      </c>
      <c r="O291" s="183">
        <v>1</v>
      </c>
      <c r="P291" s="148" t="s">
        <v>436</v>
      </c>
      <c r="Q291" s="152">
        <v>0</v>
      </c>
      <c r="R291" s="36" t="s">
        <v>2636</v>
      </c>
      <c r="S291" s="48" t="s">
        <v>2637</v>
      </c>
      <c r="T291" s="62">
        <v>37</v>
      </c>
      <c r="U291" s="49" t="s">
        <v>603</v>
      </c>
      <c r="V291" s="35" t="s">
        <v>2638</v>
      </c>
      <c r="W291" s="8"/>
      <c r="X291" s="8"/>
      <c r="Y291" s="8"/>
      <c r="Z291" s="35"/>
      <c r="AA291" s="7"/>
      <c r="AB291" s="36"/>
      <c r="AC291" s="1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ht="12.75">
      <c r="A292" s="13">
        <v>290</v>
      </c>
      <c r="B292" s="38" t="s">
        <v>103</v>
      </c>
      <c r="C292" s="38" t="s">
        <v>43</v>
      </c>
      <c r="D292" s="7">
        <v>43761</v>
      </c>
      <c r="E292" s="153">
        <v>938</v>
      </c>
      <c r="F292" s="49" t="s">
        <v>2615</v>
      </c>
      <c r="G292" s="38" t="s">
        <v>104</v>
      </c>
      <c r="H292" s="10">
        <v>25831.31</v>
      </c>
      <c r="I292" s="8"/>
      <c r="J292" s="10">
        <v>2450.76</v>
      </c>
      <c r="K292" s="8"/>
      <c r="L292" s="10">
        <v>36998926</v>
      </c>
      <c r="M292" s="10">
        <v>249333</v>
      </c>
      <c r="N292" s="36" t="s">
        <v>967</v>
      </c>
      <c r="O292" s="183">
        <v>22</v>
      </c>
      <c r="P292" s="148" t="s">
        <v>2616</v>
      </c>
      <c r="Q292" s="152">
        <v>0</v>
      </c>
      <c r="R292" s="36" t="s">
        <v>2617</v>
      </c>
      <c r="S292" s="48" t="s">
        <v>1030</v>
      </c>
      <c r="T292" s="62">
        <v>11</v>
      </c>
      <c r="U292" s="49" t="s">
        <v>1071</v>
      </c>
      <c r="V292" s="35" t="s">
        <v>2618</v>
      </c>
      <c r="W292" s="8"/>
      <c r="X292" s="8"/>
      <c r="Y292" s="8"/>
      <c r="Z292" s="35" t="s">
        <v>2619</v>
      </c>
      <c r="AA292" s="7">
        <v>42369</v>
      </c>
      <c r="AB292" s="36" t="s">
        <v>2620</v>
      </c>
      <c r="AC292" s="18">
        <v>42600</v>
      </c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ht="12.75">
      <c r="A293" s="13">
        <v>291</v>
      </c>
      <c r="B293" s="38" t="s">
        <v>52</v>
      </c>
      <c r="C293" s="38" t="s">
        <v>44</v>
      </c>
      <c r="D293" s="7">
        <v>43761</v>
      </c>
      <c r="E293" s="153">
        <v>6139</v>
      </c>
      <c r="F293" s="49" t="s">
        <v>1294</v>
      </c>
      <c r="G293" s="38"/>
      <c r="H293" s="10">
        <v>81176.58</v>
      </c>
      <c r="I293" s="8"/>
      <c r="J293" s="10">
        <v>0</v>
      </c>
      <c r="K293" s="8"/>
      <c r="L293" s="10">
        <v>29960460</v>
      </c>
      <c r="M293" s="10">
        <v>299605</v>
      </c>
      <c r="N293" s="36" t="s">
        <v>434</v>
      </c>
      <c r="O293" s="183">
        <v>0</v>
      </c>
      <c r="P293" s="148" t="s">
        <v>435</v>
      </c>
      <c r="Q293" s="152">
        <v>0</v>
      </c>
      <c r="R293" s="36" t="s">
        <v>2621</v>
      </c>
      <c r="S293" s="48" t="s">
        <v>2338</v>
      </c>
      <c r="T293" s="62">
        <v>28</v>
      </c>
      <c r="U293" s="49" t="s">
        <v>344</v>
      </c>
      <c r="V293" s="35" t="s">
        <v>2622</v>
      </c>
      <c r="W293" s="8"/>
      <c r="X293" s="8"/>
      <c r="Y293" s="8"/>
      <c r="Z293" s="35" t="s">
        <v>1280</v>
      </c>
      <c r="AA293" s="7">
        <v>39484</v>
      </c>
      <c r="AB293" s="36" t="s">
        <v>1281</v>
      </c>
      <c r="AC293" s="18">
        <v>40903</v>
      </c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1:48" ht="12.75">
      <c r="A294" s="13">
        <v>292</v>
      </c>
      <c r="B294" s="38" t="s">
        <v>50</v>
      </c>
      <c r="C294" s="38" t="s">
        <v>43</v>
      </c>
      <c r="D294" s="7">
        <v>43763</v>
      </c>
      <c r="E294" s="153">
        <v>6535</v>
      </c>
      <c r="F294" s="49" t="s">
        <v>2623</v>
      </c>
      <c r="G294" s="38" t="s">
        <v>104</v>
      </c>
      <c r="H294" s="10">
        <v>14024.7</v>
      </c>
      <c r="I294" s="8"/>
      <c r="J294" s="10">
        <v>2377.16</v>
      </c>
      <c r="K294" s="8"/>
      <c r="L294" s="10">
        <v>3546667056</v>
      </c>
      <c r="M294" s="10">
        <f>53200006-15960002</f>
        <v>37240004</v>
      </c>
      <c r="N294" s="36" t="s">
        <v>967</v>
      </c>
      <c r="O294" s="207">
        <v>12</v>
      </c>
      <c r="P294" s="148" t="s">
        <v>2624</v>
      </c>
      <c r="Q294" s="152">
        <v>0</v>
      </c>
      <c r="R294" s="36" t="s">
        <v>1467</v>
      </c>
      <c r="S294" s="48" t="s">
        <v>2625</v>
      </c>
      <c r="T294" s="62">
        <v>31</v>
      </c>
      <c r="U294" s="49" t="s">
        <v>2626</v>
      </c>
      <c r="V294" s="35" t="s">
        <v>2627</v>
      </c>
      <c r="W294" s="8"/>
      <c r="X294" s="8"/>
      <c r="Y294" s="8"/>
      <c r="Z294" s="153"/>
      <c r="AA294" s="152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ht="12.75">
      <c r="A295" s="13">
        <v>293</v>
      </c>
      <c r="B295" s="38" t="s">
        <v>23</v>
      </c>
      <c r="C295" s="38" t="s">
        <v>79</v>
      </c>
      <c r="D295" s="7">
        <v>43767</v>
      </c>
      <c r="E295" s="153">
        <v>3920</v>
      </c>
      <c r="F295" s="49" t="s">
        <v>803</v>
      </c>
      <c r="G295" s="38"/>
      <c r="H295" s="10">
        <v>103.23</v>
      </c>
      <c r="I295" s="8"/>
      <c r="J295" s="10">
        <v>119.79</v>
      </c>
      <c r="K295" s="8"/>
      <c r="L295" s="10">
        <v>18576857</v>
      </c>
      <c r="M295" s="10">
        <v>278653</v>
      </c>
      <c r="N295" s="36" t="s">
        <v>102</v>
      </c>
      <c r="O295" s="62">
        <v>1</v>
      </c>
      <c r="P295" s="148" t="s">
        <v>436</v>
      </c>
      <c r="Q295" s="152">
        <v>0</v>
      </c>
      <c r="R295" s="36" t="s">
        <v>2639</v>
      </c>
      <c r="S295" s="48" t="s">
        <v>2640</v>
      </c>
      <c r="T295" s="62">
        <v>14</v>
      </c>
      <c r="U295" s="49" t="s">
        <v>726</v>
      </c>
      <c r="V295" s="35" t="s">
        <v>2641</v>
      </c>
      <c r="W295" s="8"/>
      <c r="X295" s="8"/>
      <c r="Y295" s="8"/>
      <c r="Z295" s="153"/>
      <c r="AA295" s="152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ht="12.75">
      <c r="A296" s="13">
        <v>294</v>
      </c>
      <c r="B296" s="38" t="s">
        <v>50</v>
      </c>
      <c r="C296" s="38" t="s">
        <v>54</v>
      </c>
      <c r="D296" s="7">
        <v>43773</v>
      </c>
      <c r="E296" s="153">
        <v>927</v>
      </c>
      <c r="F296" s="49" t="s">
        <v>715</v>
      </c>
      <c r="G296" s="152"/>
      <c r="H296" s="10">
        <v>1154.38</v>
      </c>
      <c r="I296" s="8"/>
      <c r="J296" s="10">
        <v>1310</v>
      </c>
      <c r="K296" s="8"/>
      <c r="L296" s="10">
        <v>20753087</v>
      </c>
      <c r="M296" s="10">
        <v>311296</v>
      </c>
      <c r="N296" s="36" t="s">
        <v>2763</v>
      </c>
      <c r="O296" s="183">
        <v>2</v>
      </c>
      <c r="P296" s="148" t="s">
        <v>854</v>
      </c>
      <c r="Q296" s="152">
        <v>0</v>
      </c>
      <c r="R296" s="36" t="s">
        <v>2764</v>
      </c>
      <c r="S296" s="48" t="s">
        <v>2765</v>
      </c>
      <c r="T296" s="62">
        <v>9</v>
      </c>
      <c r="U296" s="49" t="s">
        <v>647</v>
      </c>
      <c r="V296" s="153">
        <v>2397</v>
      </c>
      <c r="W296" s="8"/>
      <c r="X296" s="8"/>
      <c r="Y296" s="8"/>
      <c r="Z296" s="35"/>
      <c r="AA296" s="7"/>
      <c r="AB296" s="36"/>
      <c r="AC296" s="1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ht="12.75">
      <c r="A297" s="13">
        <v>295</v>
      </c>
      <c r="B297" s="38" t="s">
        <v>52</v>
      </c>
      <c r="C297" s="38" t="s">
        <v>44</v>
      </c>
      <c r="D297" s="7">
        <v>43774</v>
      </c>
      <c r="E297" s="153">
        <v>458</v>
      </c>
      <c r="F297" s="49" t="s">
        <v>243</v>
      </c>
      <c r="G297" s="152"/>
      <c r="H297" s="10">
        <v>0</v>
      </c>
      <c r="I297" s="8"/>
      <c r="J297" s="10">
        <v>389</v>
      </c>
      <c r="K297" s="8"/>
      <c r="L297" s="10">
        <v>2346002</v>
      </c>
      <c r="M297" s="10">
        <v>118822</v>
      </c>
      <c r="N297" s="36" t="s">
        <v>2241</v>
      </c>
      <c r="O297" s="183">
        <v>1</v>
      </c>
      <c r="P297" s="148" t="s">
        <v>435</v>
      </c>
      <c r="Q297" s="152">
        <v>0</v>
      </c>
      <c r="R297" s="36" t="s">
        <v>2766</v>
      </c>
      <c r="S297" s="48" t="s">
        <v>2767</v>
      </c>
      <c r="T297" s="62">
        <v>6</v>
      </c>
      <c r="U297" s="49" t="s">
        <v>2768</v>
      </c>
      <c r="V297" s="153">
        <v>315</v>
      </c>
      <c r="W297" s="8"/>
      <c r="X297" s="8"/>
      <c r="Y297" s="8"/>
      <c r="Z297" s="35" t="s">
        <v>2769</v>
      </c>
      <c r="AA297" s="7">
        <v>43138</v>
      </c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ht="12.75">
      <c r="A298" s="13">
        <v>296</v>
      </c>
      <c r="B298" s="38" t="s">
        <v>52</v>
      </c>
      <c r="C298" s="38" t="s">
        <v>441</v>
      </c>
      <c r="D298" s="7">
        <v>43775</v>
      </c>
      <c r="E298" s="153">
        <v>833</v>
      </c>
      <c r="F298" s="49" t="s">
        <v>538</v>
      </c>
      <c r="G298" s="152"/>
      <c r="H298" s="10">
        <v>0.79</v>
      </c>
      <c r="I298" s="8"/>
      <c r="J298" s="10">
        <v>435</v>
      </c>
      <c r="K298" s="8"/>
      <c r="L298" s="10">
        <v>4604236</v>
      </c>
      <c r="M298" s="10">
        <v>143944</v>
      </c>
      <c r="N298" s="36" t="s">
        <v>434</v>
      </c>
      <c r="O298" s="183">
        <v>1</v>
      </c>
      <c r="P298" s="148" t="s">
        <v>435</v>
      </c>
      <c r="Q298" s="152">
        <v>0</v>
      </c>
      <c r="R298" s="36" t="s">
        <v>2770</v>
      </c>
      <c r="S298" s="48" t="s">
        <v>2771</v>
      </c>
      <c r="T298" s="62">
        <v>8</v>
      </c>
      <c r="U298" s="49" t="s">
        <v>1093</v>
      </c>
      <c r="V298" s="153">
        <v>3171</v>
      </c>
      <c r="W298" s="8"/>
      <c r="X298" s="8"/>
      <c r="Y298" s="8"/>
      <c r="Z298" s="35" t="s">
        <v>2772</v>
      </c>
      <c r="AA298" s="7">
        <v>43126</v>
      </c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ht="12.75">
      <c r="A299" s="13">
        <v>297</v>
      </c>
      <c r="B299" s="38" t="s">
        <v>50</v>
      </c>
      <c r="C299" s="38" t="s">
        <v>43</v>
      </c>
      <c r="D299" s="7">
        <v>43775</v>
      </c>
      <c r="E299" s="153">
        <v>871</v>
      </c>
      <c r="F299" s="49" t="s">
        <v>2773</v>
      </c>
      <c r="G299" s="38" t="s">
        <v>104</v>
      </c>
      <c r="H299" s="10">
        <v>7189.07</v>
      </c>
      <c r="I299" s="8"/>
      <c r="J299" s="10">
        <v>2139.4</v>
      </c>
      <c r="K299" s="8"/>
      <c r="L299" s="10">
        <v>1802990817</v>
      </c>
      <c r="M299" s="10">
        <f>26658683-7997605</f>
        <v>18661078</v>
      </c>
      <c r="N299" s="36" t="s">
        <v>102</v>
      </c>
      <c r="O299" s="183">
        <v>5</v>
      </c>
      <c r="P299" s="148" t="s">
        <v>2774</v>
      </c>
      <c r="Q299" s="152">
        <v>0</v>
      </c>
      <c r="R299" s="36" t="s">
        <v>2133</v>
      </c>
      <c r="S299" s="48" t="s">
        <v>2775</v>
      </c>
      <c r="T299" s="62">
        <v>3</v>
      </c>
      <c r="U299" s="49" t="s">
        <v>2776</v>
      </c>
      <c r="V299" s="35" t="s">
        <v>2777</v>
      </c>
      <c r="W299" s="8"/>
      <c r="X299" s="8"/>
      <c r="Y299" s="8"/>
      <c r="Z299" s="153"/>
      <c r="AA299" s="152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ht="12.75">
      <c r="A300" s="13">
        <v>298</v>
      </c>
      <c r="B300" s="38" t="s">
        <v>52</v>
      </c>
      <c r="C300" s="38" t="s">
        <v>733</v>
      </c>
      <c r="D300" s="7">
        <v>43776</v>
      </c>
      <c r="E300" s="153">
        <v>766</v>
      </c>
      <c r="F300" s="49" t="s">
        <v>2778</v>
      </c>
      <c r="G300" s="152"/>
      <c r="H300" s="52" t="s">
        <v>2779</v>
      </c>
      <c r="I300" s="8"/>
      <c r="J300" s="10">
        <v>1468.08</v>
      </c>
      <c r="K300" s="8"/>
      <c r="L300" s="10">
        <v>520000</v>
      </c>
      <c r="M300" s="10">
        <v>5200</v>
      </c>
      <c r="N300" s="36" t="s">
        <v>1769</v>
      </c>
      <c r="O300" s="183">
        <v>0</v>
      </c>
      <c r="P300" s="148" t="s">
        <v>546</v>
      </c>
      <c r="Q300" s="152">
        <v>0</v>
      </c>
      <c r="R300" s="36" t="s">
        <v>2780</v>
      </c>
      <c r="S300" s="48" t="s">
        <v>2781</v>
      </c>
      <c r="T300" s="62">
        <v>5</v>
      </c>
      <c r="U300" s="49" t="s">
        <v>1602</v>
      </c>
      <c r="V300" s="35" t="s">
        <v>2782</v>
      </c>
      <c r="W300" s="8"/>
      <c r="X300" s="8"/>
      <c r="Y300" s="8"/>
      <c r="Z300" s="35" t="s">
        <v>1923</v>
      </c>
      <c r="AA300" s="44">
        <v>41640</v>
      </c>
      <c r="AB300" s="36" t="s">
        <v>2783</v>
      </c>
      <c r="AC300" s="18">
        <v>41962</v>
      </c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ht="12.75">
      <c r="A301" s="13">
        <v>299</v>
      </c>
      <c r="B301" s="38" t="s">
        <v>50</v>
      </c>
      <c r="C301" s="38" t="s">
        <v>43</v>
      </c>
      <c r="D301" s="7">
        <v>43780</v>
      </c>
      <c r="E301" s="153">
        <v>6619</v>
      </c>
      <c r="F301" s="49" t="s">
        <v>2784</v>
      </c>
      <c r="G301" s="38" t="s">
        <v>104</v>
      </c>
      <c r="H301" s="10">
        <v>17963.39</v>
      </c>
      <c r="I301" s="8"/>
      <c r="J301" s="10">
        <v>4230</v>
      </c>
      <c r="K301" s="8"/>
      <c r="L301" s="10">
        <v>4611228643</v>
      </c>
      <c r="M301" s="10">
        <f>68822878-20646863</f>
        <v>48176015</v>
      </c>
      <c r="N301" s="36" t="s">
        <v>967</v>
      </c>
      <c r="O301" s="62" t="s">
        <v>2786</v>
      </c>
      <c r="P301" s="148" t="s">
        <v>2785</v>
      </c>
      <c r="Q301" s="152">
        <v>0</v>
      </c>
      <c r="R301" s="36" t="s">
        <v>1467</v>
      </c>
      <c r="S301" s="48" t="s">
        <v>2787</v>
      </c>
      <c r="T301" s="62">
        <v>37</v>
      </c>
      <c r="U301" s="49" t="s">
        <v>2788</v>
      </c>
      <c r="V301" s="35" t="s">
        <v>1017</v>
      </c>
      <c r="W301" s="8"/>
      <c r="X301" s="8"/>
      <c r="Y301" s="8"/>
      <c r="Z301" s="35"/>
      <c r="AA301" s="7"/>
      <c r="AB301" s="36"/>
      <c r="AC301" s="1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ht="12.75">
      <c r="A302" s="13">
        <v>300</v>
      </c>
      <c r="B302" s="38" t="s">
        <v>50</v>
      </c>
      <c r="C302" s="38" t="s">
        <v>43</v>
      </c>
      <c r="D302" s="7">
        <v>43780</v>
      </c>
      <c r="E302" s="153">
        <v>5702</v>
      </c>
      <c r="F302" s="49" t="s">
        <v>690</v>
      </c>
      <c r="G302" s="152"/>
      <c r="H302" s="10">
        <v>208.7</v>
      </c>
      <c r="I302" s="8"/>
      <c r="J302" s="10">
        <v>365</v>
      </c>
      <c r="K302" s="8"/>
      <c r="L302" s="10">
        <v>12097087</v>
      </c>
      <c r="M302" s="10">
        <v>181456</v>
      </c>
      <c r="N302" s="36" t="s">
        <v>676</v>
      </c>
      <c r="O302" s="183">
        <v>2</v>
      </c>
      <c r="P302" s="148" t="s">
        <v>854</v>
      </c>
      <c r="Q302" s="152">
        <v>0</v>
      </c>
      <c r="R302" s="36" t="s">
        <v>2789</v>
      </c>
      <c r="S302" s="48" t="s">
        <v>2790</v>
      </c>
      <c r="T302" s="62">
        <v>13</v>
      </c>
      <c r="U302" s="49" t="s">
        <v>2791</v>
      </c>
      <c r="V302" s="153">
        <v>426</v>
      </c>
      <c r="W302" s="8"/>
      <c r="X302" s="8"/>
      <c r="Y302" s="8"/>
      <c r="Z302" s="35"/>
      <c r="AA302" s="7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ht="12.75">
      <c r="A303" s="13">
        <v>301</v>
      </c>
      <c r="B303" s="38" t="s">
        <v>103</v>
      </c>
      <c r="C303" s="38" t="s">
        <v>441</v>
      </c>
      <c r="D303" s="7">
        <v>43782</v>
      </c>
      <c r="E303" s="153">
        <v>5743</v>
      </c>
      <c r="F303" s="49" t="s">
        <v>784</v>
      </c>
      <c r="G303" s="152"/>
      <c r="H303" s="10">
        <v>37.71</v>
      </c>
      <c r="I303" s="8"/>
      <c r="J303" s="10">
        <v>449.23</v>
      </c>
      <c r="K303" s="8"/>
      <c r="L303" s="10">
        <v>5752020</v>
      </c>
      <c r="M303" s="10">
        <v>86280</v>
      </c>
      <c r="N303" s="36" t="s">
        <v>102</v>
      </c>
      <c r="O303" s="183">
        <v>2</v>
      </c>
      <c r="P303" s="148" t="s">
        <v>436</v>
      </c>
      <c r="Q303" s="152">
        <v>0</v>
      </c>
      <c r="R303" s="36" t="s">
        <v>2792</v>
      </c>
      <c r="S303" s="48" t="s">
        <v>2793</v>
      </c>
      <c r="T303" s="62">
        <v>19</v>
      </c>
      <c r="U303" s="49" t="s">
        <v>2930</v>
      </c>
      <c r="V303" s="153">
        <v>609</v>
      </c>
      <c r="W303" s="8"/>
      <c r="X303" s="8"/>
      <c r="Y303" s="8"/>
      <c r="Z303" s="35" t="s">
        <v>2794</v>
      </c>
      <c r="AA303" s="7">
        <v>33464</v>
      </c>
      <c r="AB303" s="36"/>
      <c r="AC303" s="18"/>
      <c r="AD303" s="36"/>
      <c r="AE303" s="18"/>
      <c r="AF303" s="36"/>
      <c r="AG303" s="18"/>
      <c r="AH303" s="36"/>
      <c r="AI303" s="1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ht="12.75">
      <c r="A304" s="13">
        <v>302</v>
      </c>
      <c r="B304" s="38" t="s">
        <v>103</v>
      </c>
      <c r="C304" s="38" t="s">
        <v>43</v>
      </c>
      <c r="D304" s="7">
        <v>43783</v>
      </c>
      <c r="E304" s="153">
        <v>3950</v>
      </c>
      <c r="F304" s="49" t="s">
        <v>2795</v>
      </c>
      <c r="G304" s="38" t="s">
        <v>104</v>
      </c>
      <c r="H304" s="10">
        <v>11562.17</v>
      </c>
      <c r="I304" s="8"/>
      <c r="J304" s="10">
        <v>3338</v>
      </c>
      <c r="K304" s="8"/>
      <c r="L304" s="10">
        <v>1390847</v>
      </c>
      <c r="M304" s="10">
        <v>13961</v>
      </c>
      <c r="N304" s="36" t="s">
        <v>102</v>
      </c>
      <c r="O304" s="183">
        <v>5</v>
      </c>
      <c r="P304" s="148" t="s">
        <v>2796</v>
      </c>
      <c r="Q304" s="152">
        <v>0</v>
      </c>
      <c r="R304" s="36" t="s">
        <v>2797</v>
      </c>
      <c r="S304" s="48" t="s">
        <v>2798</v>
      </c>
      <c r="T304" s="62">
        <v>18</v>
      </c>
      <c r="U304" s="49" t="s">
        <v>2799</v>
      </c>
      <c r="V304" s="153">
        <v>120</v>
      </c>
      <c r="W304" s="8"/>
      <c r="X304" s="8"/>
      <c r="Y304" s="8"/>
      <c r="Z304" s="35" t="s">
        <v>2800</v>
      </c>
      <c r="AA304" s="7">
        <v>43341</v>
      </c>
      <c r="AB304" s="36"/>
      <c r="AC304" s="1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ht="12.75">
      <c r="A305" s="13">
        <v>303</v>
      </c>
      <c r="B305" s="38" t="s">
        <v>52</v>
      </c>
      <c r="C305" s="38" t="s">
        <v>733</v>
      </c>
      <c r="D305" s="7">
        <v>43784</v>
      </c>
      <c r="E305" s="153">
        <v>6620</v>
      </c>
      <c r="F305" s="49" t="s">
        <v>2801</v>
      </c>
      <c r="G305" s="38"/>
      <c r="H305" s="10">
        <v>223.7</v>
      </c>
      <c r="I305" s="8"/>
      <c r="J305" s="10">
        <v>3637.41</v>
      </c>
      <c r="K305" s="8"/>
      <c r="L305" s="10">
        <v>7326830</v>
      </c>
      <c r="M305" s="10">
        <v>73268</v>
      </c>
      <c r="N305" s="36" t="s">
        <v>889</v>
      </c>
      <c r="O305" s="62">
        <v>0</v>
      </c>
      <c r="P305" s="148" t="s">
        <v>546</v>
      </c>
      <c r="Q305" s="152">
        <v>0</v>
      </c>
      <c r="R305" s="36" t="s">
        <v>1065</v>
      </c>
      <c r="S305" s="48" t="s">
        <v>2802</v>
      </c>
      <c r="T305" s="62">
        <v>37</v>
      </c>
      <c r="U305" s="49" t="s">
        <v>600</v>
      </c>
      <c r="V305" s="35" t="s">
        <v>2803</v>
      </c>
      <c r="W305" s="8"/>
      <c r="X305" s="8"/>
      <c r="Y305" s="8"/>
      <c r="Z305" s="35" t="s">
        <v>2804</v>
      </c>
      <c r="AA305" s="7">
        <v>43650</v>
      </c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ht="12.75">
      <c r="A306" s="13">
        <v>304</v>
      </c>
      <c r="B306" s="38" t="s">
        <v>23</v>
      </c>
      <c r="C306" s="38" t="s">
        <v>81</v>
      </c>
      <c r="D306" s="7">
        <v>43787</v>
      </c>
      <c r="E306" s="153">
        <v>527</v>
      </c>
      <c r="F306" s="49" t="s">
        <v>632</v>
      </c>
      <c r="G306" s="38"/>
      <c r="H306" s="10">
        <v>74.37</v>
      </c>
      <c r="I306" s="8"/>
      <c r="J306" s="10">
        <v>450</v>
      </c>
      <c r="K306" s="8"/>
      <c r="L306" s="10">
        <v>10277574</v>
      </c>
      <c r="M306" s="10">
        <v>154164</v>
      </c>
      <c r="N306" s="36" t="s">
        <v>2805</v>
      </c>
      <c r="O306" s="183">
        <v>1</v>
      </c>
      <c r="P306" s="148" t="s">
        <v>435</v>
      </c>
      <c r="Q306" s="152">
        <v>0</v>
      </c>
      <c r="R306" s="36" t="s">
        <v>2806</v>
      </c>
      <c r="S306" s="48" t="s">
        <v>2807</v>
      </c>
      <c r="T306" s="62">
        <v>9</v>
      </c>
      <c r="U306" s="49" t="s">
        <v>2808</v>
      </c>
      <c r="V306" s="153">
        <v>2356</v>
      </c>
      <c r="W306" s="8"/>
      <c r="X306" s="8"/>
      <c r="Y306" s="8"/>
      <c r="Z306" s="35" t="s">
        <v>2809</v>
      </c>
      <c r="AA306" s="7">
        <v>14388</v>
      </c>
      <c r="AB306" s="36" t="s">
        <v>2810</v>
      </c>
      <c r="AC306" s="18">
        <v>16217</v>
      </c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ht="12.75">
      <c r="A307" s="13">
        <v>305</v>
      </c>
      <c r="B307" s="38" t="s">
        <v>103</v>
      </c>
      <c r="C307" s="38" t="s">
        <v>43</v>
      </c>
      <c r="D307" s="7">
        <v>43787</v>
      </c>
      <c r="E307" s="153">
        <v>164</v>
      </c>
      <c r="F307" s="49" t="s">
        <v>753</v>
      </c>
      <c r="G307" s="38" t="s">
        <v>104</v>
      </c>
      <c r="H307" s="10">
        <v>12716.5</v>
      </c>
      <c r="I307" s="8"/>
      <c r="J307" s="10">
        <v>3972.78</v>
      </c>
      <c r="K307" s="8"/>
      <c r="L307" s="10">
        <v>49073854</v>
      </c>
      <c r="M307" s="10">
        <v>309991</v>
      </c>
      <c r="N307" s="36" t="s">
        <v>102</v>
      </c>
      <c r="O307" s="207" t="s">
        <v>2813</v>
      </c>
      <c r="P307" s="148" t="s">
        <v>754</v>
      </c>
      <c r="Q307" s="152">
        <v>0</v>
      </c>
      <c r="R307" s="36" t="s">
        <v>755</v>
      </c>
      <c r="S307" s="48" t="s">
        <v>756</v>
      </c>
      <c r="T307" s="62">
        <v>5</v>
      </c>
      <c r="U307" s="49" t="s">
        <v>757</v>
      </c>
      <c r="V307" s="35" t="s">
        <v>2811</v>
      </c>
      <c r="W307" s="8"/>
      <c r="X307" s="8"/>
      <c r="Y307" s="8"/>
      <c r="Z307" s="35" t="s">
        <v>759</v>
      </c>
      <c r="AA307" s="7">
        <v>42950</v>
      </c>
      <c r="AB307" s="36" t="s">
        <v>2812</v>
      </c>
      <c r="AC307" s="18">
        <v>43525</v>
      </c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ht="12.75">
      <c r="A308" s="13">
        <v>306</v>
      </c>
      <c r="B308" s="38" t="s">
        <v>50</v>
      </c>
      <c r="C308" s="38" t="s">
        <v>43</v>
      </c>
      <c r="D308" s="7">
        <v>43788</v>
      </c>
      <c r="E308" s="153">
        <v>1037</v>
      </c>
      <c r="F308" s="49" t="s">
        <v>604</v>
      </c>
      <c r="G308" s="38" t="s">
        <v>104</v>
      </c>
      <c r="H308" s="10">
        <v>6166.52</v>
      </c>
      <c r="I308" s="8"/>
      <c r="J308" s="10">
        <v>1214.08</v>
      </c>
      <c r="K308" s="8"/>
      <c r="L308" s="10">
        <v>1537924579</v>
      </c>
      <c r="M308" s="10">
        <f>22539133-6761740</f>
        <v>15777393</v>
      </c>
      <c r="N308" s="36" t="s">
        <v>102</v>
      </c>
      <c r="O308" s="183">
        <v>9</v>
      </c>
      <c r="P308" s="148" t="s">
        <v>2814</v>
      </c>
      <c r="Q308" s="152">
        <v>0</v>
      </c>
      <c r="R308" s="36" t="s">
        <v>606</v>
      </c>
      <c r="S308" s="48" t="s">
        <v>607</v>
      </c>
      <c r="T308" s="62">
        <v>8</v>
      </c>
      <c r="U308" s="49" t="s">
        <v>608</v>
      </c>
      <c r="V308" s="35" t="s">
        <v>609</v>
      </c>
      <c r="W308" s="8"/>
      <c r="X308" s="8"/>
      <c r="Y308" s="8"/>
      <c r="Z308" s="153"/>
      <c r="AA308" s="152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ht="12.75">
      <c r="A309" s="13">
        <v>307</v>
      </c>
      <c r="B309" s="38" t="s">
        <v>50</v>
      </c>
      <c r="C309" s="38" t="s">
        <v>54</v>
      </c>
      <c r="D309" s="7">
        <v>43790</v>
      </c>
      <c r="E309" s="153">
        <v>2264</v>
      </c>
      <c r="F309" s="49" t="s">
        <v>2815</v>
      </c>
      <c r="G309" s="152"/>
      <c r="H309" s="10">
        <v>120.83</v>
      </c>
      <c r="I309" s="8"/>
      <c r="J309" s="10">
        <v>301</v>
      </c>
      <c r="K309" s="8"/>
      <c r="L309" s="10">
        <v>18858203</v>
      </c>
      <c r="M309" s="10">
        <v>271910</v>
      </c>
      <c r="N309" s="36" t="s">
        <v>102</v>
      </c>
      <c r="O309" s="183">
        <v>2</v>
      </c>
      <c r="P309" s="148" t="s">
        <v>436</v>
      </c>
      <c r="Q309" s="152">
        <v>0</v>
      </c>
      <c r="R309" s="36" t="s">
        <v>2816</v>
      </c>
      <c r="S309" s="48" t="s">
        <v>2817</v>
      </c>
      <c r="T309" s="183">
        <v>1</v>
      </c>
      <c r="U309" s="49" t="s">
        <v>1898</v>
      </c>
      <c r="V309" s="35">
        <v>1659</v>
      </c>
      <c r="W309" s="8"/>
      <c r="X309" s="8"/>
      <c r="Y309" s="8"/>
      <c r="Z309" s="35" t="s">
        <v>2818</v>
      </c>
      <c r="AA309" s="7">
        <v>18574</v>
      </c>
      <c r="AB309" s="36" t="s">
        <v>223</v>
      </c>
      <c r="AC309" s="18">
        <v>19207</v>
      </c>
      <c r="AD309" s="36" t="s">
        <v>2819</v>
      </c>
      <c r="AE309" s="18">
        <v>32141</v>
      </c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ht="12.75">
      <c r="A310" s="13">
        <v>308</v>
      </c>
      <c r="B310" s="38" t="s">
        <v>103</v>
      </c>
      <c r="C310" s="38" t="s">
        <v>46</v>
      </c>
      <c r="D310" s="7">
        <v>43791</v>
      </c>
      <c r="E310" s="153">
        <v>257</v>
      </c>
      <c r="F310" s="49" t="s">
        <v>1094</v>
      </c>
      <c r="G310" s="152"/>
      <c r="H310" s="10">
        <v>0</v>
      </c>
      <c r="I310" s="8"/>
      <c r="J310" s="10">
        <v>500</v>
      </c>
      <c r="K310" s="8"/>
      <c r="L310" s="10">
        <v>1174802</v>
      </c>
      <c r="M310" s="10">
        <v>107780</v>
      </c>
      <c r="N310" s="36" t="s">
        <v>2411</v>
      </c>
      <c r="O310" s="183">
        <v>1</v>
      </c>
      <c r="P310" s="148" t="s">
        <v>435</v>
      </c>
      <c r="Q310" s="152">
        <v>0</v>
      </c>
      <c r="R310" s="36" t="s">
        <v>2820</v>
      </c>
      <c r="S310" s="48" t="s">
        <v>1907</v>
      </c>
      <c r="T310" s="183">
        <v>6</v>
      </c>
      <c r="U310" s="49" t="s">
        <v>2768</v>
      </c>
      <c r="V310" s="153">
        <v>202</v>
      </c>
      <c r="W310" s="8"/>
      <c r="X310" s="8"/>
      <c r="Y310" s="8"/>
      <c r="Z310" s="35" t="s">
        <v>704</v>
      </c>
      <c r="AA310" s="7">
        <v>43193</v>
      </c>
      <c r="AB310" s="36"/>
      <c r="AC310" s="1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ht="12.75">
      <c r="A311" s="13">
        <v>309</v>
      </c>
      <c r="B311" s="38" t="s">
        <v>50</v>
      </c>
      <c r="C311" s="38" t="s">
        <v>43</v>
      </c>
      <c r="D311" s="7">
        <v>43795</v>
      </c>
      <c r="E311" s="153">
        <v>6612</v>
      </c>
      <c r="F311" s="49" t="s">
        <v>2821</v>
      </c>
      <c r="G311" s="38" t="s">
        <v>104</v>
      </c>
      <c r="H311" s="10">
        <v>11097.76</v>
      </c>
      <c r="I311" s="8"/>
      <c r="J311" s="10">
        <v>2036.52</v>
      </c>
      <c r="K311" s="8"/>
      <c r="L311" s="10">
        <v>2804567088</v>
      </c>
      <c r="M311" s="10">
        <f>38783335-11635900</f>
        <v>27147435</v>
      </c>
      <c r="N311" s="36" t="s">
        <v>102</v>
      </c>
      <c r="O311" s="183">
        <v>16</v>
      </c>
      <c r="P311" s="148" t="s">
        <v>2822</v>
      </c>
      <c r="Q311" s="152">
        <v>0</v>
      </c>
      <c r="R311" s="36" t="s">
        <v>2823</v>
      </c>
      <c r="S311" s="48" t="s">
        <v>1004</v>
      </c>
      <c r="T311" s="183">
        <v>37</v>
      </c>
      <c r="U311" s="49" t="s">
        <v>600</v>
      </c>
      <c r="V311" s="35" t="s">
        <v>2824</v>
      </c>
      <c r="W311" s="8"/>
      <c r="X311" s="8"/>
      <c r="Y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ht="12.75">
      <c r="A312" s="13">
        <v>310</v>
      </c>
      <c r="B312" s="38" t="s">
        <v>50</v>
      </c>
      <c r="C312" s="38" t="s">
        <v>43</v>
      </c>
      <c r="D312" s="7">
        <v>43795</v>
      </c>
      <c r="E312" s="153">
        <v>5701</v>
      </c>
      <c r="F312" s="49" t="s">
        <v>2825</v>
      </c>
      <c r="G312" s="38" t="s">
        <v>104</v>
      </c>
      <c r="H312" s="10">
        <v>18182.31</v>
      </c>
      <c r="I312" s="8"/>
      <c r="J312" s="10">
        <v>4065</v>
      </c>
      <c r="K312" s="8"/>
      <c r="L312" s="10">
        <v>4649583674</v>
      </c>
      <c r="M312" s="10">
        <f>63149068-18944720</f>
        <v>44204348</v>
      </c>
      <c r="N312" s="36" t="s">
        <v>102</v>
      </c>
      <c r="O312" s="183">
        <v>20</v>
      </c>
      <c r="P312" s="148" t="s">
        <v>2826</v>
      </c>
      <c r="Q312" s="152">
        <v>0</v>
      </c>
      <c r="R312" s="36" t="s">
        <v>2116</v>
      </c>
      <c r="S312" s="48" t="s">
        <v>197</v>
      </c>
      <c r="T312" s="183">
        <v>13</v>
      </c>
      <c r="U312" s="49" t="s">
        <v>2827</v>
      </c>
      <c r="V312" s="35" t="s">
        <v>2828</v>
      </c>
      <c r="W312" s="8"/>
      <c r="X312" s="8"/>
      <c r="Y312" s="8"/>
      <c r="Z312" s="35"/>
      <c r="AA312" s="7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ht="12.75">
      <c r="A313" s="13">
        <v>311</v>
      </c>
      <c r="B313" s="38" t="s">
        <v>52</v>
      </c>
      <c r="C313" s="38" t="s">
        <v>44</v>
      </c>
      <c r="D313" s="7">
        <v>43797</v>
      </c>
      <c r="E313" s="153">
        <v>3974</v>
      </c>
      <c r="F313" s="49" t="s">
        <v>2829</v>
      </c>
      <c r="G313" s="152"/>
      <c r="H313" s="10">
        <v>0</v>
      </c>
      <c r="I313" s="8"/>
      <c r="J313" s="10">
        <v>1330.1</v>
      </c>
      <c r="K313" s="8"/>
      <c r="L313" s="10">
        <v>3520100</v>
      </c>
      <c r="M313" s="10">
        <v>35201</v>
      </c>
      <c r="N313" s="36" t="s">
        <v>2834</v>
      </c>
      <c r="O313" s="183">
        <v>0</v>
      </c>
      <c r="P313" s="148" t="s">
        <v>435</v>
      </c>
      <c r="Q313" s="152">
        <v>0</v>
      </c>
      <c r="R313" s="36" t="s">
        <v>2830</v>
      </c>
      <c r="S313" s="48" t="s">
        <v>2831</v>
      </c>
      <c r="T313" s="183">
        <v>22</v>
      </c>
      <c r="U313" s="49" t="s">
        <v>2832</v>
      </c>
      <c r="V313" s="35" t="s">
        <v>2833</v>
      </c>
      <c r="W313" s="8"/>
      <c r="X313" s="8"/>
      <c r="Y313" s="8"/>
      <c r="Z313" s="35" t="s">
        <v>512</v>
      </c>
      <c r="AA313" s="44">
        <v>41716</v>
      </c>
      <c r="AB313" s="77" t="s">
        <v>956</v>
      </c>
      <c r="AC313" s="18">
        <v>42816</v>
      </c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ht="12.75">
      <c r="A314" s="13">
        <v>312</v>
      </c>
      <c r="B314" s="38" t="s">
        <v>50</v>
      </c>
      <c r="C314" s="38" t="s">
        <v>46</v>
      </c>
      <c r="D314" s="7">
        <v>43797</v>
      </c>
      <c r="E314" s="153">
        <v>3974</v>
      </c>
      <c r="F314" s="49" t="s">
        <v>858</v>
      </c>
      <c r="G314" s="152"/>
      <c r="H314" s="10">
        <v>28.96</v>
      </c>
      <c r="I314" s="8"/>
      <c r="J314" s="10">
        <v>1330.1</v>
      </c>
      <c r="K314" s="8"/>
      <c r="L314" s="10">
        <v>27345009</v>
      </c>
      <c r="M314" s="10">
        <v>299163</v>
      </c>
      <c r="N314" s="36" t="s">
        <v>2834</v>
      </c>
      <c r="O314" s="183">
        <v>0</v>
      </c>
      <c r="P314" s="148" t="s">
        <v>435</v>
      </c>
      <c r="Q314" s="152">
        <v>0</v>
      </c>
      <c r="R314" s="36" t="s">
        <v>2830</v>
      </c>
      <c r="S314" s="48" t="s">
        <v>2831</v>
      </c>
      <c r="T314" s="183">
        <v>22</v>
      </c>
      <c r="U314" s="49" t="s">
        <v>2832</v>
      </c>
      <c r="V314" s="35" t="s">
        <v>2835</v>
      </c>
      <c r="W314" s="8"/>
      <c r="X314" s="8"/>
      <c r="Y314" s="8"/>
      <c r="Z314" s="35" t="s">
        <v>512</v>
      </c>
      <c r="AA314" s="7">
        <v>41716</v>
      </c>
      <c r="AB314" s="36" t="s">
        <v>956</v>
      </c>
      <c r="AC314" s="18">
        <v>42816</v>
      </c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ht="12.75">
      <c r="A315" s="13">
        <v>313</v>
      </c>
      <c r="B315" s="38" t="s">
        <v>50</v>
      </c>
      <c r="C315" s="38" t="s">
        <v>43</v>
      </c>
      <c r="D315" s="44">
        <v>43798</v>
      </c>
      <c r="E315" s="153">
        <v>6115</v>
      </c>
      <c r="F315" s="49" t="s">
        <v>243</v>
      </c>
      <c r="G315" s="152"/>
      <c r="H315" s="10">
        <v>272.88</v>
      </c>
      <c r="I315" s="8"/>
      <c r="J315" s="10">
        <v>577700</v>
      </c>
      <c r="K315" s="8"/>
      <c r="L315" s="10">
        <v>56147516</v>
      </c>
      <c r="M315" s="10">
        <v>589549</v>
      </c>
      <c r="N315" s="36" t="s">
        <v>2848</v>
      </c>
      <c r="O315" s="183">
        <v>0</v>
      </c>
      <c r="P315" s="148" t="s">
        <v>546</v>
      </c>
      <c r="Q315" s="152">
        <v>0</v>
      </c>
      <c r="R315" s="36" t="s">
        <v>2849</v>
      </c>
      <c r="S315" s="48" t="s">
        <v>2850</v>
      </c>
      <c r="T315" s="183">
        <v>15</v>
      </c>
      <c r="U315" s="49" t="s">
        <v>695</v>
      </c>
      <c r="V315" s="153">
        <v>2001</v>
      </c>
      <c r="W315" s="8"/>
      <c r="X315" s="8"/>
      <c r="Y315" s="8"/>
      <c r="Z315" s="35"/>
      <c r="AA315" s="7"/>
      <c r="AB315" s="36"/>
      <c r="AC315" s="1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ht="12.75">
      <c r="A316" s="13">
        <v>314</v>
      </c>
      <c r="B316" s="38" t="s">
        <v>50</v>
      </c>
      <c r="C316" s="38" t="s">
        <v>43</v>
      </c>
      <c r="D316" s="7">
        <v>43801</v>
      </c>
      <c r="E316" s="153">
        <v>1035</v>
      </c>
      <c r="F316" s="49" t="s">
        <v>2931</v>
      </c>
      <c r="G316" s="38" t="s">
        <v>104</v>
      </c>
      <c r="H316" s="10">
        <v>14919.29</v>
      </c>
      <c r="I316" s="8"/>
      <c r="J316" s="10">
        <v>1730.55</v>
      </c>
      <c r="K316" s="8"/>
      <c r="L316" s="10">
        <v>3815639758</v>
      </c>
      <c r="M316" s="10">
        <f>55076072-16522822</f>
        <v>38553250</v>
      </c>
      <c r="N316" s="36" t="s">
        <v>102</v>
      </c>
      <c r="O316" s="183">
        <v>11</v>
      </c>
      <c r="P316" s="148" t="s">
        <v>2932</v>
      </c>
      <c r="Q316" s="152">
        <v>0</v>
      </c>
      <c r="R316" s="36" t="s">
        <v>136</v>
      </c>
      <c r="S316" s="48" t="s">
        <v>137</v>
      </c>
      <c r="T316" s="183">
        <v>8</v>
      </c>
      <c r="U316" s="49" t="s">
        <v>988</v>
      </c>
      <c r="V316" s="35" t="s">
        <v>989</v>
      </c>
      <c r="W316" s="8"/>
      <c r="X316" s="8"/>
      <c r="Y316" s="8"/>
      <c r="Z316" s="35"/>
      <c r="AA316" s="7"/>
      <c r="AB316" s="36"/>
      <c r="AC316" s="18"/>
      <c r="AD316" s="36"/>
      <c r="AE316" s="18"/>
      <c r="AF316" s="36"/>
      <c r="AG316" s="18"/>
      <c r="AH316" s="36"/>
      <c r="AI316" s="1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ht="12.75">
      <c r="A317" s="13">
        <v>315</v>
      </c>
      <c r="B317" s="38" t="s">
        <v>23</v>
      </c>
      <c r="C317" s="38">
        <v>1959</v>
      </c>
      <c r="D317" s="7">
        <v>43801</v>
      </c>
      <c r="E317" s="153">
        <v>811</v>
      </c>
      <c r="F317" s="49" t="s">
        <v>628</v>
      </c>
      <c r="G317" s="152"/>
      <c r="H317" s="10">
        <v>136</v>
      </c>
      <c r="I317" s="8"/>
      <c r="J317" s="10">
        <v>332</v>
      </c>
      <c r="K317" s="8"/>
      <c r="L317" s="10">
        <v>24479415</v>
      </c>
      <c r="M317" s="10">
        <v>367191</v>
      </c>
      <c r="N317" s="36" t="s">
        <v>102</v>
      </c>
      <c r="O317" s="183">
        <v>1</v>
      </c>
      <c r="P317" s="148" t="s">
        <v>436</v>
      </c>
      <c r="Q317" s="152">
        <v>0</v>
      </c>
      <c r="R317" s="36" t="s">
        <v>2933</v>
      </c>
      <c r="S317" s="48" t="s">
        <v>2934</v>
      </c>
      <c r="T317" s="183">
        <v>10</v>
      </c>
      <c r="U317" s="49" t="s">
        <v>161</v>
      </c>
      <c r="V317" s="153">
        <v>2099</v>
      </c>
      <c r="W317" s="8"/>
      <c r="X317" s="8"/>
      <c r="Y317" s="8"/>
      <c r="Z317" s="35"/>
      <c r="AA317" s="7"/>
      <c r="AB317" s="36"/>
      <c r="AC317" s="1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ht="12.75">
      <c r="A318" s="13">
        <v>316</v>
      </c>
      <c r="B318" s="38" t="s">
        <v>23</v>
      </c>
      <c r="C318" s="38">
        <v>1959</v>
      </c>
      <c r="D318" s="7">
        <v>43801</v>
      </c>
      <c r="E318" s="153">
        <v>751</v>
      </c>
      <c r="F318" s="49" t="s">
        <v>715</v>
      </c>
      <c r="G318" s="152"/>
      <c r="H318" s="10">
        <v>131.59</v>
      </c>
      <c r="I318" s="8"/>
      <c r="J318" s="10">
        <v>247.01</v>
      </c>
      <c r="K318" s="8"/>
      <c r="L318" s="10">
        <v>24011885</v>
      </c>
      <c r="M318" s="10">
        <v>360178</v>
      </c>
      <c r="N318" s="36" t="s">
        <v>102</v>
      </c>
      <c r="O318" s="183">
        <v>2</v>
      </c>
      <c r="P318" s="148" t="s">
        <v>436</v>
      </c>
      <c r="Q318" s="152">
        <v>0</v>
      </c>
      <c r="R318" s="36" t="s">
        <v>2935</v>
      </c>
      <c r="S318" s="48" t="s">
        <v>2936</v>
      </c>
      <c r="T318" s="183">
        <v>6</v>
      </c>
      <c r="U318" s="49" t="s">
        <v>2708</v>
      </c>
      <c r="V318" s="153">
        <v>3802</v>
      </c>
      <c r="W318" s="8"/>
      <c r="X318" s="8"/>
      <c r="Y318" s="8"/>
      <c r="Z318" s="35"/>
      <c r="AA318" s="7"/>
      <c r="AB318" s="36"/>
      <c r="AC318" s="1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ht="12.75">
      <c r="A319" s="13">
        <v>317</v>
      </c>
      <c r="B319" s="38" t="s">
        <v>52</v>
      </c>
      <c r="C319" s="38" t="s">
        <v>44</v>
      </c>
      <c r="D319" s="7">
        <v>43802</v>
      </c>
      <c r="E319" s="153">
        <v>1029</v>
      </c>
      <c r="F319" s="49" t="s">
        <v>342</v>
      </c>
      <c r="G319" s="38"/>
      <c r="H319" s="10">
        <v>0</v>
      </c>
      <c r="I319" s="8"/>
      <c r="J319" s="10">
        <v>447.87</v>
      </c>
      <c r="K319" s="8"/>
      <c r="L319" s="10">
        <v>5000000</v>
      </c>
      <c r="M319" s="10">
        <v>50000</v>
      </c>
      <c r="N319" s="36" t="s">
        <v>2937</v>
      </c>
      <c r="O319" s="183">
        <v>1</v>
      </c>
      <c r="P319" s="148" t="s">
        <v>435</v>
      </c>
      <c r="Q319" s="152">
        <v>0</v>
      </c>
      <c r="R319" s="36" t="s">
        <v>419</v>
      </c>
      <c r="S319" s="48" t="s">
        <v>2938</v>
      </c>
      <c r="T319" s="183">
        <v>8</v>
      </c>
      <c r="U319" s="49" t="s">
        <v>636</v>
      </c>
      <c r="V319" s="35" t="s">
        <v>2939</v>
      </c>
      <c r="W319" s="8"/>
      <c r="X319" s="8"/>
      <c r="Y319" s="8"/>
      <c r="Z319" s="35" t="s">
        <v>2940</v>
      </c>
      <c r="AA319" s="7">
        <v>39316</v>
      </c>
      <c r="AB319" s="36" t="s">
        <v>2941</v>
      </c>
      <c r="AC319" s="18">
        <v>39539</v>
      </c>
      <c r="AD319" s="36" t="s">
        <v>2394</v>
      </c>
      <c r="AE319" s="18">
        <v>39542</v>
      </c>
      <c r="AF319" s="36" t="s">
        <v>772</v>
      </c>
      <c r="AG319" s="18">
        <v>40926</v>
      </c>
      <c r="AH319" s="36" t="s">
        <v>2393</v>
      </c>
      <c r="AI319" s="18">
        <v>42243</v>
      </c>
      <c r="AJ319" s="36" t="s">
        <v>775</v>
      </c>
      <c r="AK319" s="18">
        <v>42332</v>
      </c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ht="12.75">
      <c r="A320" s="13">
        <v>318</v>
      </c>
      <c r="B320" s="38" t="s">
        <v>52</v>
      </c>
      <c r="C320" s="38" t="s">
        <v>441</v>
      </c>
      <c r="D320" s="7">
        <v>43802</v>
      </c>
      <c r="E320" s="153">
        <v>5718</v>
      </c>
      <c r="F320" s="49" t="s">
        <v>858</v>
      </c>
      <c r="G320" s="152"/>
      <c r="H320" s="10">
        <v>86.09</v>
      </c>
      <c r="I320" s="8"/>
      <c r="J320" s="10">
        <v>520.76</v>
      </c>
      <c r="K320" s="8"/>
      <c r="L320" s="10">
        <v>17522105</v>
      </c>
      <c r="M320" s="10">
        <v>348264</v>
      </c>
      <c r="N320" s="36" t="s">
        <v>2406</v>
      </c>
      <c r="O320" s="183">
        <v>1</v>
      </c>
      <c r="P320" s="148" t="s">
        <v>854</v>
      </c>
      <c r="Q320" s="152">
        <v>0</v>
      </c>
      <c r="R320" s="36" t="s">
        <v>2942</v>
      </c>
      <c r="S320" s="48" t="s">
        <v>2943</v>
      </c>
      <c r="T320" s="183">
        <v>15</v>
      </c>
      <c r="U320" s="49" t="s">
        <v>941</v>
      </c>
      <c r="V320" s="153">
        <v>1775</v>
      </c>
      <c r="W320" s="8"/>
      <c r="X320" s="8"/>
      <c r="Y320" s="8"/>
      <c r="Z320" s="35" t="s">
        <v>2944</v>
      </c>
      <c r="AA320" s="7">
        <v>15858</v>
      </c>
      <c r="AB320" s="36" t="s">
        <v>2945</v>
      </c>
      <c r="AC320" s="18">
        <v>18272</v>
      </c>
      <c r="AD320" s="36" t="s">
        <v>2946</v>
      </c>
      <c r="AE320" s="18">
        <v>36662</v>
      </c>
      <c r="AF320" s="36" t="s">
        <v>2947</v>
      </c>
      <c r="AG320" s="18">
        <v>37463</v>
      </c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ht="12.75">
      <c r="A321" s="13">
        <v>319</v>
      </c>
      <c r="B321" s="38" t="s">
        <v>50</v>
      </c>
      <c r="C321" s="38" t="s">
        <v>43</v>
      </c>
      <c r="D321" s="7">
        <v>43803</v>
      </c>
      <c r="E321" s="153">
        <v>62</v>
      </c>
      <c r="F321" s="49" t="s">
        <v>571</v>
      </c>
      <c r="G321" s="38" t="s">
        <v>104</v>
      </c>
      <c r="H321" s="10">
        <v>16415.98</v>
      </c>
      <c r="I321" s="8"/>
      <c r="J321" s="10">
        <v>1579.8</v>
      </c>
      <c r="K321" s="8"/>
      <c r="L321" s="10">
        <v>4249929006</v>
      </c>
      <c r="M321" s="10">
        <f>60814000-18244200</f>
        <v>42569800</v>
      </c>
      <c r="N321" s="36" t="s">
        <v>967</v>
      </c>
      <c r="O321" s="183">
        <v>15</v>
      </c>
      <c r="P321" s="148" t="s">
        <v>2948</v>
      </c>
      <c r="Q321" s="152">
        <v>0</v>
      </c>
      <c r="R321" s="36" t="s">
        <v>2949</v>
      </c>
      <c r="S321" s="48" t="s">
        <v>2952</v>
      </c>
      <c r="T321" s="183">
        <v>5</v>
      </c>
      <c r="U321" s="49" t="s">
        <v>576</v>
      </c>
      <c r="V321" s="35" t="s">
        <v>577</v>
      </c>
      <c r="W321" s="8"/>
      <c r="X321" s="8"/>
      <c r="Y321" s="8"/>
      <c r="Z321" s="35"/>
      <c r="AA321" s="7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ht="12.75">
      <c r="A322" s="13">
        <v>320</v>
      </c>
      <c r="B322" s="38" t="s">
        <v>52</v>
      </c>
      <c r="C322" s="38" t="s">
        <v>733</v>
      </c>
      <c r="D322" s="7">
        <v>43805</v>
      </c>
      <c r="E322" s="153">
        <v>32</v>
      </c>
      <c r="F322" s="49" t="s">
        <v>2950</v>
      </c>
      <c r="G322" s="38"/>
      <c r="H322" s="10">
        <f>4.9+15.78</f>
        <v>20.68</v>
      </c>
      <c r="I322" s="8"/>
      <c r="J322" s="10">
        <v>453.4</v>
      </c>
      <c r="K322" s="8"/>
      <c r="L322" s="10">
        <v>3320000</v>
      </c>
      <c r="M322" s="10">
        <v>33200</v>
      </c>
      <c r="N322" s="36" t="s">
        <v>766</v>
      </c>
      <c r="O322" s="183">
        <v>0</v>
      </c>
      <c r="P322" s="148" t="s">
        <v>546</v>
      </c>
      <c r="Q322" s="152">
        <v>0</v>
      </c>
      <c r="R322" s="36" t="s">
        <v>2951</v>
      </c>
      <c r="S322" s="48" t="s">
        <v>2953</v>
      </c>
      <c r="T322" s="183">
        <v>8</v>
      </c>
      <c r="U322" s="49" t="s">
        <v>445</v>
      </c>
      <c r="V322" s="153">
        <v>2848</v>
      </c>
      <c r="W322" s="8"/>
      <c r="X322" s="8"/>
      <c r="Y322" s="8"/>
      <c r="Z322" s="35" t="s">
        <v>2954</v>
      </c>
      <c r="AA322" s="38"/>
      <c r="AB322" s="36" t="s">
        <v>223</v>
      </c>
      <c r="AC322" s="18">
        <v>15368</v>
      </c>
      <c r="AD322" s="36" t="s">
        <v>2651</v>
      </c>
      <c r="AE322" s="18">
        <v>40315</v>
      </c>
      <c r="AF322" s="36" t="s">
        <v>2955</v>
      </c>
      <c r="AG322" s="18">
        <v>40403</v>
      </c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ht="12.75">
      <c r="A323" s="13">
        <v>321</v>
      </c>
      <c r="B323" s="38" t="s">
        <v>50</v>
      </c>
      <c r="C323" s="38" t="s">
        <v>43</v>
      </c>
      <c r="D323" s="7">
        <v>43811</v>
      </c>
      <c r="E323" s="153">
        <v>1271</v>
      </c>
      <c r="F323" s="49" t="s">
        <v>2956</v>
      </c>
      <c r="G323" s="38" t="s">
        <v>104</v>
      </c>
      <c r="H323" s="10">
        <v>9777.87</v>
      </c>
      <c r="I323" s="8"/>
      <c r="J323" s="10">
        <v>1338.24</v>
      </c>
      <c r="K323" s="8"/>
      <c r="L323" s="10">
        <v>2484718454</v>
      </c>
      <c r="M323" s="10">
        <f>36669983-11000995</f>
        <v>25668988</v>
      </c>
      <c r="N323" s="36" t="s">
        <v>102</v>
      </c>
      <c r="O323" s="183">
        <v>10</v>
      </c>
      <c r="P323" s="148" t="s">
        <v>2957</v>
      </c>
      <c r="Q323" s="152">
        <v>0</v>
      </c>
      <c r="R323" s="36" t="s">
        <v>2501</v>
      </c>
      <c r="S323" s="48" t="s">
        <v>1355</v>
      </c>
      <c r="T323" s="183">
        <v>3</v>
      </c>
      <c r="U323" s="49" t="s">
        <v>2958</v>
      </c>
      <c r="V323" s="35" t="s">
        <v>2959</v>
      </c>
      <c r="W323" s="8"/>
      <c r="X323" s="8"/>
      <c r="Y323" s="8"/>
      <c r="Z323" s="35"/>
      <c r="AA323" s="7"/>
      <c r="AB323" s="36"/>
      <c r="AC323" s="1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ht="12.75">
      <c r="A324" s="13">
        <v>322</v>
      </c>
      <c r="B324" s="38" t="s">
        <v>103</v>
      </c>
      <c r="C324" s="38" t="s">
        <v>54</v>
      </c>
      <c r="D324" s="7">
        <v>43811</v>
      </c>
      <c r="E324" s="153">
        <v>6403</v>
      </c>
      <c r="F324" s="49" t="s">
        <v>858</v>
      </c>
      <c r="G324" s="152"/>
      <c r="H324" s="10">
        <v>1059.56</v>
      </c>
      <c r="I324" s="8"/>
      <c r="J324" s="10">
        <v>1200</v>
      </c>
      <c r="K324" s="8"/>
      <c r="L324" s="10">
        <v>5578000</v>
      </c>
      <c r="M324" s="10">
        <v>55780</v>
      </c>
      <c r="N324" s="36" t="s">
        <v>434</v>
      </c>
      <c r="O324" s="183">
        <v>4</v>
      </c>
      <c r="P324" s="148" t="s">
        <v>435</v>
      </c>
      <c r="Q324" s="152">
        <v>0</v>
      </c>
      <c r="R324" s="36" t="s">
        <v>2960</v>
      </c>
      <c r="S324" s="48" t="s">
        <v>2961</v>
      </c>
      <c r="T324" s="183">
        <v>33</v>
      </c>
      <c r="U324" s="49" t="s">
        <v>2032</v>
      </c>
      <c r="V324" s="153">
        <v>1744</v>
      </c>
      <c r="W324" s="8"/>
      <c r="X324" s="8"/>
      <c r="Y324" s="8"/>
      <c r="Z324" s="35" t="s">
        <v>1900</v>
      </c>
      <c r="AA324" s="7">
        <v>30372</v>
      </c>
      <c r="AB324" s="36"/>
      <c r="AC324" s="1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ht="12.75">
      <c r="A325" s="13">
        <v>323</v>
      </c>
      <c r="B325" s="38" t="s">
        <v>52</v>
      </c>
      <c r="C325" s="38" t="s">
        <v>733</v>
      </c>
      <c r="D325" s="7">
        <v>43811</v>
      </c>
      <c r="E325" s="153">
        <v>35</v>
      </c>
      <c r="F325" s="49" t="s">
        <v>2962</v>
      </c>
      <c r="G325" s="152"/>
      <c r="H325" s="10">
        <v>84</v>
      </c>
      <c r="I325" s="8"/>
      <c r="J325" s="10"/>
      <c r="K325" s="8"/>
      <c r="L325" s="10">
        <v>1624000</v>
      </c>
      <c r="M325" s="10">
        <v>16240</v>
      </c>
      <c r="N325" s="36" t="s">
        <v>766</v>
      </c>
      <c r="O325" s="183">
        <v>0</v>
      </c>
      <c r="P325" s="148" t="s">
        <v>546</v>
      </c>
      <c r="Q325" s="152">
        <v>0</v>
      </c>
      <c r="R325" s="36" t="s">
        <v>2963</v>
      </c>
      <c r="S325" s="48" t="s">
        <v>2964</v>
      </c>
      <c r="T325" s="183">
        <v>8</v>
      </c>
      <c r="U325" s="49" t="s">
        <v>445</v>
      </c>
      <c r="V325" s="153">
        <v>3054</v>
      </c>
      <c r="W325" s="8"/>
      <c r="X325" s="8"/>
      <c r="Y325" s="8"/>
      <c r="Z325" s="35"/>
      <c r="AA325" s="152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ht="12.75">
      <c r="A326" s="13">
        <v>324</v>
      </c>
      <c r="B326" s="38" t="s">
        <v>103</v>
      </c>
      <c r="C326" s="38" t="s">
        <v>54</v>
      </c>
      <c r="D326" s="7">
        <v>43811</v>
      </c>
      <c r="E326" s="153">
        <v>3037</v>
      </c>
      <c r="F326" s="49" t="s">
        <v>1158</v>
      </c>
      <c r="G326" s="38"/>
      <c r="H326" s="10">
        <v>28418.53</v>
      </c>
      <c r="I326" s="8"/>
      <c r="J326" s="10">
        <v>17046.54</v>
      </c>
      <c r="K326" s="8"/>
      <c r="L326" s="10">
        <v>403038789</v>
      </c>
      <c r="M326" s="10">
        <v>2823876</v>
      </c>
      <c r="N326" s="36" t="s">
        <v>2965</v>
      </c>
      <c r="O326" s="183">
        <v>0</v>
      </c>
      <c r="P326" s="148" t="s">
        <v>435</v>
      </c>
      <c r="Q326" s="152">
        <v>0</v>
      </c>
      <c r="R326" s="36" t="s">
        <v>2966</v>
      </c>
      <c r="S326" s="48" t="s">
        <v>2967</v>
      </c>
      <c r="T326" s="183">
        <v>13</v>
      </c>
      <c r="U326" s="49" t="s">
        <v>1071</v>
      </c>
      <c r="V326" s="153">
        <v>1370</v>
      </c>
      <c r="W326" s="8"/>
      <c r="X326" s="8"/>
      <c r="Y326" s="8"/>
      <c r="Z326" s="35" t="s">
        <v>2968</v>
      </c>
      <c r="AA326" s="7">
        <v>43062</v>
      </c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ht="12.75">
      <c r="A327" s="13">
        <v>325</v>
      </c>
      <c r="B327" s="38" t="s">
        <v>23</v>
      </c>
      <c r="C327" s="38">
        <v>2000</v>
      </c>
      <c r="D327" s="7">
        <v>43811</v>
      </c>
      <c r="E327" s="153">
        <v>6627</v>
      </c>
      <c r="F327" s="49" t="s">
        <v>1347</v>
      </c>
      <c r="G327" s="38"/>
      <c r="H327" s="10">
        <v>134.82</v>
      </c>
      <c r="I327" s="8"/>
      <c r="J327" s="10">
        <v>150</v>
      </c>
      <c r="K327" s="8"/>
      <c r="L327" s="10">
        <v>24601280</v>
      </c>
      <c r="M327" s="10">
        <v>369020</v>
      </c>
      <c r="N327" s="36" t="s">
        <v>102</v>
      </c>
      <c r="O327" s="183">
        <v>2</v>
      </c>
      <c r="P327" s="148" t="s">
        <v>436</v>
      </c>
      <c r="Q327" s="152">
        <v>0</v>
      </c>
      <c r="R327" s="36" t="s">
        <v>2969</v>
      </c>
      <c r="S327" s="48" t="s">
        <v>1315</v>
      </c>
      <c r="T327" s="183">
        <v>31</v>
      </c>
      <c r="U327" s="49" t="s">
        <v>1084</v>
      </c>
      <c r="V327" s="153">
        <v>2450</v>
      </c>
      <c r="W327" s="8"/>
      <c r="X327" s="8"/>
      <c r="Y327" s="8"/>
      <c r="Z327" s="35"/>
      <c r="AA327" s="7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ht="12.75">
      <c r="A328" s="13">
        <v>326</v>
      </c>
      <c r="B328" s="38" t="s">
        <v>52</v>
      </c>
      <c r="C328" s="38" t="s">
        <v>44</v>
      </c>
      <c r="D328" s="7">
        <v>43815</v>
      </c>
      <c r="E328" s="153">
        <v>6501</v>
      </c>
      <c r="F328" s="49" t="s">
        <v>715</v>
      </c>
      <c r="G328" s="38"/>
      <c r="H328" s="10">
        <v>0</v>
      </c>
      <c r="I328" s="8"/>
      <c r="J328" s="10">
        <v>4800</v>
      </c>
      <c r="K328" s="8"/>
      <c r="L328" s="10">
        <v>11046770</v>
      </c>
      <c r="M328" s="10">
        <v>110468</v>
      </c>
      <c r="N328" s="36" t="s">
        <v>2970</v>
      </c>
      <c r="O328" s="183">
        <v>0</v>
      </c>
      <c r="P328" s="148" t="s">
        <v>860</v>
      </c>
      <c r="Q328" s="152">
        <v>0</v>
      </c>
      <c r="R328" s="36" t="s">
        <v>2971</v>
      </c>
      <c r="S328" s="48" t="s">
        <v>2972</v>
      </c>
      <c r="T328" s="183">
        <v>37</v>
      </c>
      <c r="U328" s="49" t="s">
        <v>603</v>
      </c>
      <c r="V328" s="153">
        <v>801</v>
      </c>
      <c r="W328" s="8"/>
      <c r="X328" s="8"/>
      <c r="Y328" s="8"/>
      <c r="Z328" s="35" t="s">
        <v>2973</v>
      </c>
      <c r="AA328" s="7">
        <v>33201</v>
      </c>
      <c r="AB328" s="36" t="s">
        <v>2974</v>
      </c>
      <c r="AC328" s="18">
        <v>33975</v>
      </c>
      <c r="AD328" s="36" t="s">
        <v>2975</v>
      </c>
      <c r="AE328" s="18">
        <v>34031</v>
      </c>
      <c r="AF328" s="36" t="s">
        <v>2976</v>
      </c>
      <c r="AG328" s="18">
        <v>40408</v>
      </c>
      <c r="AH328" s="36" t="s">
        <v>2977</v>
      </c>
      <c r="AI328" s="18">
        <v>40681</v>
      </c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ht="12.75">
      <c r="A329" s="13">
        <v>327</v>
      </c>
      <c r="B329" s="38" t="s">
        <v>50</v>
      </c>
      <c r="C329" s="38" t="s">
        <v>43</v>
      </c>
      <c r="D329" s="7">
        <v>43815</v>
      </c>
      <c r="E329" s="153">
        <v>27</v>
      </c>
      <c r="F329" s="49" t="s">
        <v>503</v>
      </c>
      <c r="G329" s="38" t="s">
        <v>104</v>
      </c>
      <c r="H329" s="10">
        <v>4868.1</v>
      </c>
      <c r="I329" s="8"/>
      <c r="J329" s="10">
        <v>958.5</v>
      </c>
      <c r="K329" s="8"/>
      <c r="L329" s="10">
        <v>1218986883</v>
      </c>
      <c r="M329" s="10">
        <v>12799362</v>
      </c>
      <c r="N329" s="36" t="s">
        <v>102</v>
      </c>
      <c r="O329" s="183">
        <v>9</v>
      </c>
      <c r="P329" s="148" t="s">
        <v>2814</v>
      </c>
      <c r="Q329" s="152">
        <v>0</v>
      </c>
      <c r="R329" s="36" t="s">
        <v>2978</v>
      </c>
      <c r="S329" s="48" t="s">
        <v>2979</v>
      </c>
      <c r="T329" s="183">
        <v>9</v>
      </c>
      <c r="U329" s="49" t="s">
        <v>657</v>
      </c>
      <c r="V329" s="35">
        <v>2413</v>
      </c>
      <c r="W329" s="8"/>
      <c r="X329" s="8"/>
      <c r="Y329" s="8"/>
      <c r="Z329" s="35"/>
      <c r="AA329" s="7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ht="12.75">
      <c r="A330" s="13">
        <v>328</v>
      </c>
      <c r="B330" s="38" t="s">
        <v>50</v>
      </c>
      <c r="C330" s="38" t="s">
        <v>43</v>
      </c>
      <c r="D330" s="7">
        <v>43815</v>
      </c>
      <c r="E330" s="153">
        <v>3520</v>
      </c>
      <c r="F330" s="49" t="s">
        <v>1025</v>
      </c>
      <c r="G330" s="38" t="s">
        <v>104</v>
      </c>
      <c r="H330" s="10">
        <v>9270.75</v>
      </c>
      <c r="I330" s="8"/>
      <c r="J330" s="10">
        <v>2300</v>
      </c>
      <c r="K330" s="8"/>
      <c r="L330" s="10">
        <v>1907540249</v>
      </c>
      <c r="M330" s="10">
        <f>26095996-7828799</f>
        <v>18267197</v>
      </c>
      <c r="N330" s="36" t="s">
        <v>102</v>
      </c>
      <c r="O330" s="183">
        <v>13</v>
      </c>
      <c r="P330" s="148" t="s">
        <v>2980</v>
      </c>
      <c r="Q330" s="152">
        <v>0</v>
      </c>
      <c r="R330" s="36" t="s">
        <v>2105</v>
      </c>
      <c r="S330" s="48" t="s">
        <v>2981</v>
      </c>
      <c r="T330" s="183">
        <v>37</v>
      </c>
      <c r="U330" s="49" t="s">
        <v>1225</v>
      </c>
      <c r="V330" s="35" t="s">
        <v>2982</v>
      </c>
      <c r="W330" s="8"/>
      <c r="X330" s="8"/>
      <c r="Y330" s="8"/>
      <c r="Z330" s="35"/>
      <c r="AA330" s="7"/>
      <c r="AB330" s="36"/>
      <c r="AC330" s="18"/>
      <c r="AD330" s="36"/>
      <c r="AE330" s="1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ht="12.75">
      <c r="A331" s="13">
        <v>329</v>
      </c>
      <c r="B331" s="38" t="s">
        <v>103</v>
      </c>
      <c r="C331" s="38" t="s">
        <v>43</v>
      </c>
      <c r="D331" s="7">
        <v>43815</v>
      </c>
      <c r="E331" s="153">
        <v>69</v>
      </c>
      <c r="F331" s="49" t="s">
        <v>2983</v>
      </c>
      <c r="G331" s="38" t="s">
        <v>104</v>
      </c>
      <c r="H331" s="10">
        <v>16392.77</v>
      </c>
      <c r="I331" s="8"/>
      <c r="J331" s="10">
        <v>4387</v>
      </c>
      <c r="K331" s="8"/>
      <c r="L331" s="10">
        <v>68777436</v>
      </c>
      <c r="M331" s="10">
        <v>574416</v>
      </c>
      <c r="N331" s="36" t="s">
        <v>102</v>
      </c>
      <c r="O331" s="183">
        <v>7</v>
      </c>
      <c r="P331" s="148" t="s">
        <v>2984</v>
      </c>
      <c r="Q331" s="152">
        <v>0</v>
      </c>
      <c r="R331" s="36" t="s">
        <v>2985</v>
      </c>
      <c r="S331" s="48" t="s">
        <v>2986</v>
      </c>
      <c r="T331" s="183">
        <v>5</v>
      </c>
      <c r="U331" s="49" t="s">
        <v>1726</v>
      </c>
      <c r="V331" s="153">
        <v>5511</v>
      </c>
      <c r="W331" s="8"/>
      <c r="X331" s="8"/>
      <c r="Y331" s="8"/>
      <c r="Z331" s="35" t="s">
        <v>2987</v>
      </c>
      <c r="AA331" s="7">
        <v>42954</v>
      </c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1:48" ht="12.75">
      <c r="A332" s="13">
        <v>330</v>
      </c>
      <c r="B332" s="38" t="s">
        <v>103</v>
      </c>
      <c r="C332" s="38" t="s">
        <v>43</v>
      </c>
      <c r="D332" s="7">
        <v>43815</v>
      </c>
      <c r="E332" s="153">
        <v>5152</v>
      </c>
      <c r="F332" s="49" t="s">
        <v>1234</v>
      </c>
      <c r="G332" s="38" t="s">
        <v>104</v>
      </c>
      <c r="H332" s="10">
        <v>1180.13</v>
      </c>
      <c r="I332" s="8"/>
      <c r="J332" s="10">
        <v>751</v>
      </c>
      <c r="K332" s="8"/>
      <c r="L332" s="10">
        <v>19080264</v>
      </c>
      <c r="M332" s="10">
        <v>102901</v>
      </c>
      <c r="N332" s="36" t="s">
        <v>102</v>
      </c>
      <c r="O332" s="183">
        <v>3</v>
      </c>
      <c r="P332" s="148" t="s">
        <v>2988</v>
      </c>
      <c r="Q332" s="152">
        <v>0</v>
      </c>
      <c r="R332" s="36" t="s">
        <v>2989</v>
      </c>
      <c r="S332" s="48" t="s">
        <v>2990</v>
      </c>
      <c r="T332" s="183">
        <v>18</v>
      </c>
      <c r="U332" s="49" t="s">
        <v>1978</v>
      </c>
      <c r="V332" s="153">
        <v>224</v>
      </c>
      <c r="W332" s="8"/>
      <c r="X332" s="8"/>
      <c r="Y332" s="8"/>
      <c r="Z332" s="35" t="s">
        <v>2794</v>
      </c>
      <c r="AA332" s="7">
        <v>43186</v>
      </c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1:48" ht="12.75">
      <c r="A333" s="13">
        <v>331</v>
      </c>
      <c r="B333" s="38" t="s">
        <v>23</v>
      </c>
      <c r="C333" s="38">
        <v>1959</v>
      </c>
      <c r="D333" s="7">
        <v>43816</v>
      </c>
      <c r="E333" s="153">
        <v>5923</v>
      </c>
      <c r="F333" s="49" t="s">
        <v>558</v>
      </c>
      <c r="G333" s="38"/>
      <c r="H333" s="10">
        <v>240.02</v>
      </c>
      <c r="I333" s="8"/>
      <c r="J333" s="10">
        <v>576</v>
      </c>
      <c r="K333" s="8"/>
      <c r="L333" s="10">
        <v>7331473</v>
      </c>
      <c r="M333" s="10">
        <v>93252</v>
      </c>
      <c r="N333" s="36" t="s">
        <v>102</v>
      </c>
      <c r="O333" s="183">
        <v>1</v>
      </c>
      <c r="P333" s="148" t="s">
        <v>436</v>
      </c>
      <c r="Q333" s="152">
        <v>0</v>
      </c>
      <c r="R333" s="36" t="s">
        <v>2991</v>
      </c>
      <c r="S333" s="48" t="s">
        <v>2992</v>
      </c>
      <c r="T333" s="183">
        <v>15</v>
      </c>
      <c r="U333" s="49" t="s">
        <v>2993</v>
      </c>
      <c r="V333" s="35">
        <v>789</v>
      </c>
      <c r="W333" s="8"/>
      <c r="X333" s="8"/>
      <c r="Y333" s="8"/>
      <c r="Z333" s="153"/>
      <c r="AA333" s="152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ht="12.75">
      <c r="A334" s="13">
        <v>332</v>
      </c>
      <c r="B334" s="38" t="s">
        <v>103</v>
      </c>
      <c r="C334" s="38" t="s">
        <v>43</v>
      </c>
      <c r="D334" s="7">
        <v>43818</v>
      </c>
      <c r="E334" s="153">
        <v>2829</v>
      </c>
      <c r="F334" s="49" t="s">
        <v>760</v>
      </c>
      <c r="G334" s="152"/>
      <c r="H334" s="10">
        <v>13396.32</v>
      </c>
      <c r="I334" s="8"/>
      <c r="J334" s="10">
        <v>1548.88</v>
      </c>
      <c r="K334" s="8"/>
      <c r="L334" s="10">
        <v>3502768415</v>
      </c>
      <c r="M334" s="10">
        <v>18428734</v>
      </c>
      <c r="N334" s="36" t="s">
        <v>967</v>
      </c>
      <c r="O334" s="183">
        <v>16</v>
      </c>
      <c r="P334" s="148" t="s">
        <v>2994</v>
      </c>
      <c r="Q334" s="152">
        <v>0</v>
      </c>
      <c r="R334" s="36" t="s">
        <v>762</v>
      </c>
      <c r="S334" s="48" t="s">
        <v>763</v>
      </c>
      <c r="T334" s="183">
        <v>12</v>
      </c>
      <c r="U334" s="49" t="s">
        <v>764</v>
      </c>
      <c r="V334" s="35" t="s">
        <v>2995</v>
      </c>
      <c r="W334" s="8"/>
      <c r="X334" s="8"/>
      <c r="Y334" s="8"/>
      <c r="Z334" s="35" t="s">
        <v>2996</v>
      </c>
      <c r="AA334" s="7">
        <v>43525</v>
      </c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ht="12.75">
      <c r="A335" s="13">
        <v>333</v>
      </c>
      <c r="B335" s="38" t="s">
        <v>52</v>
      </c>
      <c r="C335" s="38" t="s">
        <v>44</v>
      </c>
      <c r="D335" s="7">
        <v>43823</v>
      </c>
      <c r="E335" s="153">
        <v>3935</v>
      </c>
      <c r="F335" s="49" t="s">
        <v>628</v>
      </c>
      <c r="G335" s="38"/>
      <c r="H335" s="10">
        <v>0</v>
      </c>
      <c r="I335" s="8"/>
      <c r="J335" s="10">
        <v>124</v>
      </c>
      <c r="K335" s="8"/>
      <c r="L335" s="10">
        <v>49618800</v>
      </c>
      <c r="M335" s="10">
        <v>496188</v>
      </c>
      <c r="N335" s="36" t="s">
        <v>434</v>
      </c>
      <c r="O335" s="183">
        <v>1</v>
      </c>
      <c r="P335" s="148" t="s">
        <v>435</v>
      </c>
      <c r="Q335" s="152">
        <v>0</v>
      </c>
      <c r="R335" s="36" t="s">
        <v>2997</v>
      </c>
      <c r="S335" s="48" t="s">
        <v>2998</v>
      </c>
      <c r="T335" s="183">
        <v>16</v>
      </c>
      <c r="U335" s="49" t="s">
        <v>511</v>
      </c>
      <c r="V335" s="35" t="s">
        <v>2999</v>
      </c>
      <c r="W335" s="8"/>
      <c r="X335" s="8"/>
      <c r="Y335" s="8"/>
      <c r="Z335" s="35" t="s">
        <v>3000</v>
      </c>
      <c r="AA335" s="7">
        <v>39723</v>
      </c>
      <c r="AB335" s="36" t="s">
        <v>3001</v>
      </c>
      <c r="AC335" s="18">
        <v>39898</v>
      </c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1:48" ht="12.75">
      <c r="A336" s="13">
        <v>334</v>
      </c>
      <c r="B336" s="38" t="s">
        <v>50</v>
      </c>
      <c r="C336" s="38" t="s">
        <v>54</v>
      </c>
      <c r="D336" s="7">
        <v>43823</v>
      </c>
      <c r="E336" s="153">
        <v>5</v>
      </c>
      <c r="F336" s="49" t="s">
        <v>858</v>
      </c>
      <c r="G336" s="152"/>
      <c r="H336" s="10">
        <v>147.3</v>
      </c>
      <c r="I336" s="8"/>
      <c r="J336" s="10">
        <v>135</v>
      </c>
      <c r="K336" s="8"/>
      <c r="L336" s="10">
        <v>5689488</v>
      </c>
      <c r="M336" s="10">
        <v>85342</v>
      </c>
      <c r="N336" s="36" t="s">
        <v>470</v>
      </c>
      <c r="O336" s="183">
        <v>2</v>
      </c>
      <c r="P336" s="148" t="s">
        <v>435</v>
      </c>
      <c r="Q336" s="152">
        <v>0</v>
      </c>
      <c r="R336" s="36" t="s">
        <v>3002</v>
      </c>
      <c r="S336" s="48" t="s">
        <v>3003</v>
      </c>
      <c r="T336" s="183">
        <v>11</v>
      </c>
      <c r="U336" s="49" t="s">
        <v>647</v>
      </c>
      <c r="V336" s="153">
        <v>339</v>
      </c>
      <c r="W336" s="8"/>
      <c r="X336" s="8"/>
      <c r="Y336" s="8"/>
      <c r="Z336" s="35" t="s">
        <v>3004</v>
      </c>
      <c r="AA336" s="7">
        <v>43041</v>
      </c>
      <c r="AB336" s="36"/>
      <c r="AC336" s="18"/>
      <c r="AD336" s="36"/>
      <c r="AE336" s="1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1:48" ht="12.75">
      <c r="A337" s="13">
        <v>335</v>
      </c>
      <c r="B337" s="38" t="s">
        <v>23</v>
      </c>
      <c r="C337" s="38">
        <v>2000</v>
      </c>
      <c r="D337" s="7">
        <v>43826</v>
      </c>
      <c r="E337" s="153">
        <v>5652</v>
      </c>
      <c r="F337" s="49" t="s">
        <v>3005</v>
      </c>
      <c r="G337" s="152"/>
      <c r="H337" s="10">
        <v>94.46</v>
      </c>
      <c r="I337" s="8"/>
      <c r="J337" s="10">
        <v>240</v>
      </c>
      <c r="K337" s="8"/>
      <c r="L337" s="10">
        <v>12139810</v>
      </c>
      <c r="M337" s="10">
        <v>182097</v>
      </c>
      <c r="N337" s="36" t="s">
        <v>102</v>
      </c>
      <c r="O337" s="183">
        <v>2</v>
      </c>
      <c r="P337" s="148" t="s">
        <v>436</v>
      </c>
      <c r="Q337" s="152">
        <v>0</v>
      </c>
      <c r="R337" s="36" t="s">
        <v>3006</v>
      </c>
      <c r="S337" s="48" t="s">
        <v>3007</v>
      </c>
      <c r="T337" s="183">
        <v>20</v>
      </c>
      <c r="U337" s="49" t="s">
        <v>1978</v>
      </c>
      <c r="V337" s="153">
        <v>778</v>
      </c>
      <c r="W337" s="8"/>
      <c r="X337" s="8"/>
      <c r="Y337" s="8"/>
      <c r="Z337" s="35"/>
      <c r="AA337" s="7"/>
      <c r="AB337" s="36"/>
      <c r="AC337" s="18"/>
      <c r="AD337" s="36"/>
      <c r="AE337" s="18"/>
      <c r="AF337" s="36"/>
      <c r="AG337" s="18"/>
      <c r="AH337" s="36"/>
      <c r="AI337" s="18"/>
      <c r="AJ337" s="36"/>
      <c r="AK337" s="1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1:48" ht="12.75">
      <c r="A338" s="13">
        <v>336</v>
      </c>
      <c r="B338" s="38" t="s">
        <v>50</v>
      </c>
      <c r="C338" s="38" t="s">
        <v>46</v>
      </c>
      <c r="D338" s="7">
        <v>43826</v>
      </c>
      <c r="E338" s="153">
        <v>823</v>
      </c>
      <c r="F338" s="49" t="s">
        <v>1347</v>
      </c>
      <c r="G338" s="38"/>
      <c r="H338" s="10">
        <v>262.92</v>
      </c>
      <c r="I338" s="8"/>
      <c r="J338" s="10">
        <v>584.88</v>
      </c>
      <c r="K338" s="8"/>
      <c r="L338" s="10">
        <v>106801846</v>
      </c>
      <c r="M338" s="10">
        <v>1164724</v>
      </c>
      <c r="N338" s="36" t="s">
        <v>3008</v>
      </c>
      <c r="O338" s="183">
        <v>1</v>
      </c>
      <c r="P338" s="148" t="s">
        <v>435</v>
      </c>
      <c r="Q338" s="152">
        <v>0</v>
      </c>
      <c r="R338" s="36" t="s">
        <v>3009</v>
      </c>
      <c r="S338" s="48" t="s">
        <v>3010</v>
      </c>
      <c r="T338" s="183">
        <v>9</v>
      </c>
      <c r="U338" s="49" t="s">
        <v>675</v>
      </c>
      <c r="V338" s="35">
        <v>3019</v>
      </c>
      <c r="W338" s="8"/>
      <c r="X338" s="8"/>
      <c r="Y338" s="8"/>
      <c r="Z338" s="35" t="s">
        <v>3011</v>
      </c>
      <c r="AA338" s="7">
        <v>19652</v>
      </c>
      <c r="AB338" s="36" t="s">
        <v>223</v>
      </c>
      <c r="AC338" s="18">
        <v>20088</v>
      </c>
      <c r="AD338" s="36" t="s">
        <v>3012</v>
      </c>
      <c r="AE338" s="18">
        <v>42300</v>
      </c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1:48" ht="12.75">
      <c r="A339" s="13">
        <v>337</v>
      </c>
      <c r="B339" s="38" t="s">
        <v>103</v>
      </c>
      <c r="C339" s="38" t="s">
        <v>43</v>
      </c>
      <c r="D339" s="7">
        <v>43829</v>
      </c>
      <c r="E339" s="153">
        <v>164</v>
      </c>
      <c r="F339" s="49" t="s">
        <v>753</v>
      </c>
      <c r="G339" s="38" t="s">
        <v>104</v>
      </c>
      <c r="H339" s="10">
        <v>12716.5</v>
      </c>
      <c r="I339" s="8"/>
      <c r="J339" s="10">
        <v>3972.78</v>
      </c>
      <c r="K339" s="8"/>
      <c r="L339" s="10">
        <v>46346121</v>
      </c>
      <c r="M339" s="10">
        <v>324423</v>
      </c>
      <c r="N339" s="36" t="s">
        <v>102</v>
      </c>
      <c r="O339" s="148" t="s">
        <v>2813</v>
      </c>
      <c r="P339" s="148" t="s">
        <v>754</v>
      </c>
      <c r="Q339" s="152">
        <v>0</v>
      </c>
      <c r="R339" s="36" t="s">
        <v>755</v>
      </c>
      <c r="S339" s="48" t="s">
        <v>756</v>
      </c>
      <c r="T339" s="183">
        <v>5</v>
      </c>
      <c r="U339" s="49" t="s">
        <v>757</v>
      </c>
      <c r="V339" s="35" t="s">
        <v>2811</v>
      </c>
      <c r="W339" s="8"/>
      <c r="X339" s="8"/>
      <c r="Y339" s="8"/>
      <c r="Z339" s="35" t="s">
        <v>759</v>
      </c>
      <c r="AA339" s="7">
        <v>42950</v>
      </c>
      <c r="AB339" s="36" t="s">
        <v>2812</v>
      </c>
      <c r="AC339" s="18">
        <v>43525</v>
      </c>
      <c r="AD339" s="36" t="s">
        <v>2256</v>
      </c>
      <c r="AE339" s="18">
        <v>43787</v>
      </c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1:48" ht="12.75">
      <c r="A340" s="13">
        <v>338</v>
      </c>
      <c r="B340" s="38" t="s">
        <v>23</v>
      </c>
      <c r="C340" s="38">
        <v>2000</v>
      </c>
      <c r="D340" s="7">
        <v>43829</v>
      </c>
      <c r="E340" s="153">
        <v>871</v>
      </c>
      <c r="F340" s="49" t="s">
        <v>116</v>
      </c>
      <c r="G340" s="152"/>
      <c r="H340" s="10">
        <v>138.71</v>
      </c>
      <c r="I340" s="8"/>
      <c r="J340" s="10">
        <v>268.46</v>
      </c>
      <c r="K340" s="8"/>
      <c r="L340" s="10">
        <v>24786783</v>
      </c>
      <c r="M340" s="10">
        <v>371802</v>
      </c>
      <c r="N340" s="36" t="s">
        <v>102</v>
      </c>
      <c r="O340" s="183">
        <v>1</v>
      </c>
      <c r="P340" s="148" t="s">
        <v>436</v>
      </c>
      <c r="Q340" s="152">
        <v>0</v>
      </c>
      <c r="R340" s="36" t="s">
        <v>3013</v>
      </c>
      <c r="S340" s="48" t="s">
        <v>536</v>
      </c>
      <c r="T340" s="183">
        <v>3</v>
      </c>
      <c r="U340" s="49" t="s">
        <v>1410</v>
      </c>
      <c r="V340" s="35" t="s">
        <v>3014</v>
      </c>
      <c r="W340" s="8"/>
      <c r="X340" s="8"/>
      <c r="Y340" s="8"/>
      <c r="Z340" s="153"/>
      <c r="AA340" s="152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1:48" ht="12.75">
      <c r="A341" s="13">
        <v>339</v>
      </c>
      <c r="B341" s="38" t="s">
        <v>103</v>
      </c>
      <c r="C341" s="38" t="s">
        <v>43</v>
      </c>
      <c r="D341" s="7">
        <v>43829</v>
      </c>
      <c r="E341" s="153">
        <v>538</v>
      </c>
      <c r="F341" s="49" t="s">
        <v>3015</v>
      </c>
      <c r="G341" s="38" t="s">
        <v>104</v>
      </c>
      <c r="H341" s="10">
        <v>11418.18</v>
      </c>
      <c r="I341" s="8"/>
      <c r="J341" s="10">
        <v>3419</v>
      </c>
      <c r="K341" s="8"/>
      <c r="L341" s="10"/>
      <c r="M341" s="10">
        <v>53660</v>
      </c>
      <c r="N341" s="36" t="s">
        <v>102</v>
      </c>
      <c r="O341" s="183">
        <v>7</v>
      </c>
      <c r="P341" s="148" t="s">
        <v>3016</v>
      </c>
      <c r="Q341" s="152">
        <v>0</v>
      </c>
      <c r="R341" s="36" t="s">
        <v>3017</v>
      </c>
      <c r="S341" s="48" t="s">
        <v>3018</v>
      </c>
      <c r="T341" s="183">
        <v>7</v>
      </c>
      <c r="U341" s="49" t="s">
        <v>887</v>
      </c>
      <c r="V341" s="153">
        <v>3100</v>
      </c>
      <c r="W341" s="8"/>
      <c r="X341" s="8"/>
      <c r="Y341" s="8"/>
      <c r="Z341" s="35" t="s">
        <v>3019</v>
      </c>
      <c r="AA341" s="7">
        <v>43306</v>
      </c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1:48" ht="12.75">
      <c r="A342" s="13">
        <v>340</v>
      </c>
      <c r="B342" s="38" t="s">
        <v>52</v>
      </c>
      <c r="C342" s="38" t="s">
        <v>441</v>
      </c>
      <c r="D342" s="7">
        <v>43829</v>
      </c>
      <c r="E342" s="153">
        <v>862</v>
      </c>
      <c r="F342" s="49" t="s">
        <v>194</v>
      </c>
      <c r="G342" s="152"/>
      <c r="H342" s="10">
        <v>87.4</v>
      </c>
      <c r="I342" s="8"/>
      <c r="J342" s="10"/>
      <c r="K342" s="8"/>
      <c r="L342" s="10">
        <v>12738067</v>
      </c>
      <c r="M342" s="10">
        <f>183571-55071</f>
        <v>128500</v>
      </c>
      <c r="N342" s="36" t="s">
        <v>102</v>
      </c>
      <c r="O342" s="183">
        <v>2</v>
      </c>
      <c r="P342" s="148" t="s">
        <v>436</v>
      </c>
      <c r="Q342" s="152">
        <v>0</v>
      </c>
      <c r="R342" s="36" t="s">
        <v>3020</v>
      </c>
      <c r="S342" s="48" t="s">
        <v>3021</v>
      </c>
      <c r="T342" s="183">
        <v>3</v>
      </c>
      <c r="U342" s="49" t="s">
        <v>1898</v>
      </c>
      <c r="V342" s="153">
        <v>787</v>
      </c>
      <c r="W342" s="8"/>
      <c r="X342" s="8"/>
      <c r="Y342" s="8"/>
      <c r="Z342" s="35" t="s">
        <v>3022</v>
      </c>
      <c r="AA342" s="7">
        <v>36475</v>
      </c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1:48" ht="12.75">
      <c r="A343" s="13">
        <v>341</v>
      </c>
      <c r="B343" s="38" t="s">
        <v>52</v>
      </c>
      <c r="C343" s="38" t="s">
        <v>44</v>
      </c>
      <c r="D343" s="7">
        <v>43829</v>
      </c>
      <c r="E343" s="153">
        <v>2771</v>
      </c>
      <c r="F343" s="49" t="s">
        <v>858</v>
      </c>
      <c r="G343" s="152"/>
      <c r="H343" s="10">
        <v>78.44</v>
      </c>
      <c r="I343" s="8"/>
      <c r="J343" s="10">
        <v>495.56</v>
      </c>
      <c r="K343" s="8"/>
      <c r="L343" s="10">
        <v>14717808</v>
      </c>
      <c r="M343" s="10">
        <v>217792</v>
      </c>
      <c r="N343" s="36" t="s">
        <v>434</v>
      </c>
      <c r="O343" s="183">
        <v>2</v>
      </c>
      <c r="P343" s="148" t="s">
        <v>435</v>
      </c>
      <c r="Q343" s="152">
        <v>0</v>
      </c>
      <c r="R343" s="36" t="s">
        <v>3023</v>
      </c>
      <c r="S343" s="48" t="s">
        <v>3024</v>
      </c>
      <c r="T343" s="183">
        <v>1</v>
      </c>
      <c r="U343" s="49" t="s">
        <v>643</v>
      </c>
      <c r="V343" s="153">
        <v>5431</v>
      </c>
      <c r="W343" s="8"/>
      <c r="X343" s="8"/>
      <c r="Y343" s="8"/>
      <c r="Z343" s="35" t="s">
        <v>3025</v>
      </c>
      <c r="AA343" s="7">
        <v>22921</v>
      </c>
      <c r="AB343" s="36" t="s">
        <v>223</v>
      </c>
      <c r="AC343" s="18">
        <v>24175</v>
      </c>
      <c r="AD343" s="36" t="s">
        <v>3026</v>
      </c>
      <c r="AE343" s="18">
        <v>37467</v>
      </c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1:48" ht="12.75">
      <c r="A344" s="13">
        <v>342</v>
      </c>
      <c r="B344" s="38" t="s">
        <v>50</v>
      </c>
      <c r="C344" s="38" t="s">
        <v>43</v>
      </c>
      <c r="D344" s="7">
        <v>43830</v>
      </c>
      <c r="E344" s="153">
        <v>710</v>
      </c>
      <c r="F344" s="49" t="s">
        <v>585</v>
      </c>
      <c r="G344" s="38" t="s">
        <v>104</v>
      </c>
      <c r="H344" s="10">
        <v>7276.17</v>
      </c>
      <c r="I344" s="8"/>
      <c r="J344" s="10">
        <v>2457.38</v>
      </c>
      <c r="K344" s="8"/>
      <c r="L344" s="10">
        <v>1852502297</v>
      </c>
      <c r="M344" s="10">
        <f>27787534-8336260</f>
        <v>19451274</v>
      </c>
      <c r="N344" s="36" t="s">
        <v>102</v>
      </c>
      <c r="O344" s="183">
        <v>5</v>
      </c>
      <c r="P344" s="148" t="s">
        <v>1109</v>
      </c>
      <c r="Q344" s="152">
        <v>0</v>
      </c>
      <c r="R344" s="36" t="s">
        <v>3027</v>
      </c>
      <c r="S344" s="48" t="s">
        <v>3028</v>
      </c>
      <c r="T344" s="183">
        <v>10</v>
      </c>
      <c r="U344" s="49" t="s">
        <v>691</v>
      </c>
      <c r="V344" s="35">
        <v>2110</v>
      </c>
      <c r="W344" s="8"/>
      <c r="X344" s="8"/>
      <c r="Y344" s="8"/>
      <c r="Z344" s="35"/>
      <c r="AA344" s="7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ht="12.75">
      <c r="O345" s="208"/>
    </row>
    <row r="346" spans="10:15" ht="12.75">
      <c r="J346" s="12"/>
      <c r="O346" s="208"/>
    </row>
    <row r="347" spans="10:15" ht="12.75">
      <c r="J347" s="12"/>
      <c r="O347" s="208"/>
    </row>
    <row r="348" spans="10:15" ht="12.75">
      <c r="J348" s="12"/>
      <c r="O348" s="208"/>
    </row>
    <row r="349" ht="12.75">
      <c r="J349" s="12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  <ignoredErrors>
    <ignoredError sqref="F3:F4 F6:F8 F10:F16 F19:F20 F23:F28 F30:F32 F34:F35 F37:F42 F44:F46 F48:F52 F54:F58 F61:F71 F73:F74 F77:F86 F87:F89 F92 F96:F97 F99:F104 C104 C96 C88 C69:C70 C63 C54:C56 C5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4"/>
  <sheetViews>
    <sheetView zoomScalePageLayoutView="0" workbookViewId="0" topLeftCell="A1">
      <pane ySplit="2" topLeftCell="A53" activePane="bottomLeft" state="frozen"/>
      <selection pane="topLeft" activeCell="A1" sqref="A1"/>
      <selection pane="bottomLeft" activeCell="A85" sqref="A85"/>
    </sheetView>
  </sheetViews>
  <sheetFormatPr defaultColWidth="11.421875" defaultRowHeight="12.75"/>
  <cols>
    <col min="1" max="1" width="6.28125" style="78" bestFit="1" customWidth="1"/>
    <col min="2" max="2" width="5.421875" style="17" customWidth="1"/>
    <col min="3" max="3" width="10.140625" style="1" bestFit="1" customWidth="1"/>
    <col min="4" max="4" width="6.00390625" style="159" bestFit="1" customWidth="1"/>
    <col min="5" max="5" width="36.8515625" style="29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71.28125" style="1" customWidth="1"/>
    <col min="13" max="13" width="40.8515625" style="150" customWidth="1"/>
    <col min="14" max="14" width="45.00390625" style="17" customWidth="1"/>
    <col min="15" max="15" width="209.00390625" style="1" customWidth="1"/>
    <col min="16" max="16" width="79.00390625" style="23" customWidth="1"/>
    <col min="17" max="17" width="9.00390625" style="23" bestFit="1" customWidth="1"/>
    <col min="18" max="18" width="92.57421875" style="24" bestFit="1" customWidth="1"/>
    <col min="19" max="19" width="116.28125" style="29" bestFit="1" customWidth="1"/>
    <col min="20" max="20" width="9.7109375" style="17" bestFit="1" customWidth="1"/>
    <col min="21" max="16384" width="11.421875" style="1" customWidth="1"/>
  </cols>
  <sheetData>
    <row r="1" spans="1:20" ht="12.75">
      <c r="A1" s="96" t="s">
        <v>10</v>
      </c>
      <c r="B1" s="100" t="s">
        <v>13</v>
      </c>
      <c r="C1" s="100" t="s">
        <v>17</v>
      </c>
      <c r="D1" s="218" t="s">
        <v>5</v>
      </c>
      <c r="E1" s="219"/>
      <c r="F1" s="105" t="s">
        <v>34</v>
      </c>
      <c r="G1" s="105" t="s">
        <v>35</v>
      </c>
      <c r="H1" s="105" t="s">
        <v>22</v>
      </c>
      <c r="I1" s="105" t="s">
        <v>1</v>
      </c>
      <c r="J1" s="100" t="s">
        <v>23</v>
      </c>
      <c r="K1" s="185" t="s">
        <v>24</v>
      </c>
      <c r="L1" s="100" t="s">
        <v>20</v>
      </c>
      <c r="M1" s="113" t="s">
        <v>25</v>
      </c>
      <c r="N1" s="100" t="s">
        <v>25</v>
      </c>
      <c r="O1" s="100" t="s">
        <v>19</v>
      </c>
      <c r="P1" s="113" t="s">
        <v>32</v>
      </c>
      <c r="Q1" s="113" t="s">
        <v>7</v>
      </c>
      <c r="R1" s="113" t="s">
        <v>0</v>
      </c>
      <c r="S1" s="168" t="s">
        <v>25</v>
      </c>
      <c r="T1" s="121" t="s">
        <v>42</v>
      </c>
    </row>
    <row r="2" spans="1:20" ht="13.5" thickBot="1">
      <c r="A2" s="97" t="s">
        <v>25</v>
      </c>
      <c r="B2" s="101"/>
      <c r="C2" s="101"/>
      <c r="D2" s="157" t="s">
        <v>55</v>
      </c>
      <c r="E2" s="119" t="s">
        <v>56</v>
      </c>
      <c r="F2" s="106" t="s">
        <v>28</v>
      </c>
      <c r="G2" s="106" t="s">
        <v>28</v>
      </c>
      <c r="H2" s="106" t="s">
        <v>28</v>
      </c>
      <c r="I2" s="106" t="s">
        <v>2</v>
      </c>
      <c r="J2" s="101" t="s">
        <v>29</v>
      </c>
      <c r="K2" s="186" t="s">
        <v>40</v>
      </c>
      <c r="L2" s="101"/>
      <c r="M2" s="114" t="s">
        <v>21</v>
      </c>
      <c r="N2" s="101" t="s">
        <v>41</v>
      </c>
      <c r="O2" s="101"/>
      <c r="P2" s="114"/>
      <c r="Q2" s="114" t="s">
        <v>117</v>
      </c>
      <c r="R2" s="115"/>
      <c r="S2" s="169"/>
      <c r="T2" s="122"/>
    </row>
    <row r="3" spans="1:20" s="63" customFormat="1" ht="12.75">
      <c r="A3" s="46">
        <v>1</v>
      </c>
      <c r="B3" s="32" t="s">
        <v>45</v>
      </c>
      <c r="C3" s="77">
        <v>43468</v>
      </c>
      <c r="D3" s="91">
        <v>6619</v>
      </c>
      <c r="E3" s="151" t="s">
        <v>265</v>
      </c>
      <c r="F3" s="76">
        <v>14180.65</v>
      </c>
      <c r="G3" s="36"/>
      <c r="H3" s="36"/>
      <c r="I3" s="76">
        <v>4267.79</v>
      </c>
      <c r="J3" s="36"/>
      <c r="K3" s="52">
        <v>4254535</v>
      </c>
      <c r="L3" s="33" t="s">
        <v>102</v>
      </c>
      <c r="M3" s="148" t="s">
        <v>115</v>
      </c>
      <c r="N3" s="57" t="s">
        <v>266</v>
      </c>
      <c r="O3" s="65" t="s">
        <v>267</v>
      </c>
      <c r="P3" s="48" t="s">
        <v>268</v>
      </c>
      <c r="Q3" s="38">
        <v>37</v>
      </c>
      <c r="R3" s="49" t="s">
        <v>269</v>
      </c>
      <c r="S3" s="35" t="s">
        <v>270</v>
      </c>
      <c r="T3" s="38" t="s">
        <v>106</v>
      </c>
    </row>
    <row r="4" spans="1:20" s="63" customFormat="1" ht="12.75">
      <c r="A4" s="46">
        <v>2</v>
      </c>
      <c r="B4" s="32" t="s">
        <v>45</v>
      </c>
      <c r="C4" s="77">
        <v>43475</v>
      </c>
      <c r="D4" s="91">
        <v>6727</v>
      </c>
      <c r="E4" s="92" t="s">
        <v>271</v>
      </c>
      <c r="F4" s="76">
        <v>11626.25</v>
      </c>
      <c r="G4" s="36"/>
      <c r="H4" s="36"/>
      <c r="I4" s="76">
        <v>2342.35</v>
      </c>
      <c r="J4" s="36"/>
      <c r="K4" s="52">
        <v>4429819</v>
      </c>
      <c r="L4" s="33" t="s">
        <v>102</v>
      </c>
      <c r="M4" s="148" t="s">
        <v>272</v>
      </c>
      <c r="N4" s="57" t="s">
        <v>273</v>
      </c>
      <c r="O4" s="65" t="s">
        <v>274</v>
      </c>
      <c r="P4" s="48" t="s">
        <v>275</v>
      </c>
      <c r="Q4" s="38">
        <v>31</v>
      </c>
      <c r="R4" s="49" t="s">
        <v>276</v>
      </c>
      <c r="S4" s="35" t="s">
        <v>277</v>
      </c>
      <c r="T4" s="38" t="s">
        <v>106</v>
      </c>
    </row>
    <row r="5" spans="1:20" s="63" customFormat="1" ht="12.75">
      <c r="A5" s="46">
        <v>3</v>
      </c>
      <c r="B5" s="32" t="s">
        <v>45</v>
      </c>
      <c r="C5" s="77">
        <v>43481</v>
      </c>
      <c r="D5" s="95">
        <v>3926</v>
      </c>
      <c r="E5" s="39" t="s">
        <v>278</v>
      </c>
      <c r="F5" s="52">
        <v>8683.29</v>
      </c>
      <c r="G5" s="36"/>
      <c r="H5" s="36"/>
      <c r="I5" s="76">
        <v>1482</v>
      </c>
      <c r="J5" s="36"/>
      <c r="K5" s="52">
        <v>3154547</v>
      </c>
      <c r="L5" s="33" t="s">
        <v>412</v>
      </c>
      <c r="M5" s="148" t="s">
        <v>154</v>
      </c>
      <c r="N5" s="38" t="s">
        <v>279</v>
      </c>
      <c r="O5" s="36" t="s">
        <v>280</v>
      </c>
      <c r="P5" s="48" t="s">
        <v>281</v>
      </c>
      <c r="Q5" s="38">
        <v>14</v>
      </c>
      <c r="R5" s="49" t="s">
        <v>282</v>
      </c>
      <c r="S5" s="35" t="s">
        <v>283</v>
      </c>
      <c r="T5" s="38" t="s">
        <v>284</v>
      </c>
    </row>
    <row r="6" spans="1:20" ht="12.75">
      <c r="A6" s="11">
        <v>4</v>
      </c>
      <c r="B6" s="32" t="s">
        <v>45</v>
      </c>
      <c r="C6" s="77">
        <v>43481</v>
      </c>
      <c r="D6" s="91">
        <v>2264</v>
      </c>
      <c r="E6" s="39">
        <v>136</v>
      </c>
      <c r="F6" s="4">
        <v>177.83</v>
      </c>
      <c r="G6" s="4"/>
      <c r="H6" s="4"/>
      <c r="I6" s="4">
        <v>289.4</v>
      </c>
      <c r="J6" s="2"/>
      <c r="K6" s="4">
        <v>99647</v>
      </c>
      <c r="L6" s="33" t="s">
        <v>102</v>
      </c>
      <c r="M6" s="42" t="s">
        <v>140</v>
      </c>
      <c r="N6" s="47" t="s">
        <v>285</v>
      </c>
      <c r="O6" s="59" t="s">
        <v>286</v>
      </c>
      <c r="P6" s="34" t="s">
        <v>287</v>
      </c>
      <c r="Q6" s="38">
        <v>2</v>
      </c>
      <c r="R6" s="34" t="s">
        <v>288</v>
      </c>
      <c r="S6" s="31">
        <v>1873</v>
      </c>
      <c r="T6" s="38" t="s">
        <v>284</v>
      </c>
    </row>
    <row r="7" spans="1:20" ht="12.75">
      <c r="A7" s="13">
        <v>5</v>
      </c>
      <c r="B7" s="32" t="s">
        <v>45</v>
      </c>
      <c r="C7" s="18">
        <v>43483</v>
      </c>
      <c r="D7" s="158">
        <v>471</v>
      </c>
      <c r="E7" s="92" t="s">
        <v>289</v>
      </c>
      <c r="F7" s="10">
        <v>102064.64</v>
      </c>
      <c r="G7" s="8"/>
      <c r="H7" s="8"/>
      <c r="I7" s="76">
        <v>13156</v>
      </c>
      <c r="J7" s="8"/>
      <c r="K7" s="10">
        <v>37190365</v>
      </c>
      <c r="L7" s="33" t="s">
        <v>290</v>
      </c>
      <c r="M7" s="148" t="s">
        <v>272</v>
      </c>
      <c r="N7" s="38" t="s">
        <v>291</v>
      </c>
      <c r="O7" s="65" t="s">
        <v>292</v>
      </c>
      <c r="P7" s="48" t="s">
        <v>299</v>
      </c>
      <c r="Q7" s="38">
        <v>5</v>
      </c>
      <c r="R7" s="49" t="s">
        <v>293</v>
      </c>
      <c r="S7" s="31" t="s">
        <v>294</v>
      </c>
      <c r="T7" s="38" t="s">
        <v>106</v>
      </c>
    </row>
    <row r="8" spans="1:20" ht="12.75">
      <c r="A8" s="13">
        <v>6</v>
      </c>
      <c r="B8" s="32" t="s">
        <v>45</v>
      </c>
      <c r="C8" s="18">
        <v>43488</v>
      </c>
      <c r="D8" s="158">
        <v>833</v>
      </c>
      <c r="E8" s="92">
        <v>18</v>
      </c>
      <c r="F8" s="10">
        <v>1484.71</v>
      </c>
      <c r="G8" s="8"/>
      <c r="H8" s="8"/>
      <c r="I8" s="76">
        <v>1727.25</v>
      </c>
      <c r="J8" s="8"/>
      <c r="K8" s="10">
        <v>113628</v>
      </c>
      <c r="L8" s="33" t="s">
        <v>295</v>
      </c>
      <c r="M8" s="148" t="s">
        <v>140</v>
      </c>
      <c r="N8" s="38" t="s">
        <v>296</v>
      </c>
      <c r="O8" s="65" t="s">
        <v>297</v>
      </c>
      <c r="P8" s="48" t="s">
        <v>298</v>
      </c>
      <c r="Q8" s="38">
        <v>8</v>
      </c>
      <c r="R8" s="49" t="s">
        <v>300</v>
      </c>
      <c r="S8" s="31">
        <v>3020</v>
      </c>
      <c r="T8" s="38" t="s">
        <v>284</v>
      </c>
    </row>
    <row r="9" spans="1:20" ht="12.75">
      <c r="A9" s="13">
        <v>7</v>
      </c>
      <c r="B9" s="32" t="s">
        <v>45</v>
      </c>
      <c r="C9" s="18">
        <v>43493</v>
      </c>
      <c r="D9" s="158">
        <v>5469</v>
      </c>
      <c r="E9" s="92" t="s">
        <v>301</v>
      </c>
      <c r="F9" s="10">
        <v>7258.96</v>
      </c>
      <c r="G9" s="8"/>
      <c r="H9" s="8"/>
      <c r="I9" s="76">
        <v>2192.98</v>
      </c>
      <c r="J9" s="8"/>
      <c r="K9" s="10">
        <v>2665420</v>
      </c>
      <c r="L9" s="36" t="s">
        <v>102</v>
      </c>
      <c r="M9" s="148" t="s">
        <v>302</v>
      </c>
      <c r="N9" s="38" t="s">
        <v>303</v>
      </c>
      <c r="O9" s="36" t="s">
        <v>304</v>
      </c>
      <c r="P9" s="48" t="s">
        <v>305</v>
      </c>
      <c r="Q9" s="38">
        <v>22</v>
      </c>
      <c r="R9" s="49" t="s">
        <v>306</v>
      </c>
      <c r="S9" s="35" t="s">
        <v>307</v>
      </c>
      <c r="T9" s="38" t="s">
        <v>284</v>
      </c>
    </row>
    <row r="10" spans="1:20" ht="12.75">
      <c r="A10" s="13">
        <v>8</v>
      </c>
      <c r="B10" s="32" t="s">
        <v>45</v>
      </c>
      <c r="C10" s="18">
        <v>43494</v>
      </c>
      <c r="D10" s="158">
        <v>27</v>
      </c>
      <c r="E10" s="92" t="s">
        <v>308</v>
      </c>
      <c r="F10" s="10">
        <v>23881.07</v>
      </c>
      <c r="G10" s="8"/>
      <c r="H10" s="8"/>
      <c r="I10" s="76">
        <v>2356</v>
      </c>
      <c r="J10" s="8"/>
      <c r="K10" s="10">
        <v>8512802</v>
      </c>
      <c r="L10" s="36" t="s">
        <v>309</v>
      </c>
      <c r="M10" s="148" t="s">
        <v>324</v>
      </c>
      <c r="N10" s="38" t="s">
        <v>310</v>
      </c>
      <c r="O10" s="36" t="s">
        <v>311</v>
      </c>
      <c r="P10" s="48" t="s">
        <v>312</v>
      </c>
      <c r="Q10" s="38">
        <v>9</v>
      </c>
      <c r="R10" s="49" t="s">
        <v>313</v>
      </c>
      <c r="S10" s="35" t="s">
        <v>314</v>
      </c>
      <c r="T10" s="38" t="s">
        <v>106</v>
      </c>
    </row>
    <row r="11" spans="1:20" ht="12.75">
      <c r="A11" s="13">
        <v>9</v>
      </c>
      <c r="B11" s="32" t="s">
        <v>45</v>
      </c>
      <c r="C11" s="18">
        <v>43494</v>
      </c>
      <c r="D11" s="158">
        <v>6512</v>
      </c>
      <c r="E11" s="151" t="s">
        <v>315</v>
      </c>
      <c r="F11" s="10">
        <v>19464</v>
      </c>
      <c r="G11" s="8"/>
      <c r="H11" s="8"/>
      <c r="I11" s="76">
        <v>5199.13</v>
      </c>
      <c r="J11" s="8"/>
      <c r="K11" s="10">
        <v>7626879</v>
      </c>
      <c r="L11" s="36" t="s">
        <v>102</v>
      </c>
      <c r="M11" s="148" t="s">
        <v>316</v>
      </c>
      <c r="N11" s="38" t="s">
        <v>317</v>
      </c>
      <c r="O11" s="36" t="s">
        <v>318</v>
      </c>
      <c r="P11" s="48" t="s">
        <v>319</v>
      </c>
      <c r="Q11" s="38">
        <v>37</v>
      </c>
      <c r="R11" s="49" t="s">
        <v>320</v>
      </c>
      <c r="S11" s="35" t="s">
        <v>321</v>
      </c>
      <c r="T11" s="38" t="s">
        <v>106</v>
      </c>
    </row>
    <row r="12" spans="1:20" ht="12.75">
      <c r="A12" s="13">
        <v>10</v>
      </c>
      <c r="B12" s="32" t="s">
        <v>45</v>
      </c>
      <c r="C12" s="18">
        <v>43494</v>
      </c>
      <c r="D12" s="158">
        <v>6501</v>
      </c>
      <c r="E12" s="33" t="s">
        <v>322</v>
      </c>
      <c r="F12" s="10">
        <v>101457.51</v>
      </c>
      <c r="G12" s="8"/>
      <c r="H12" s="8"/>
      <c r="I12" s="76">
        <v>13889.61</v>
      </c>
      <c r="J12" s="8"/>
      <c r="K12" s="10">
        <v>37455094</v>
      </c>
      <c r="L12" s="36" t="s">
        <v>323</v>
      </c>
      <c r="M12" s="148" t="s">
        <v>324</v>
      </c>
      <c r="N12" s="38" t="s">
        <v>325</v>
      </c>
      <c r="O12" s="36" t="s">
        <v>326</v>
      </c>
      <c r="P12" s="48" t="s">
        <v>327</v>
      </c>
      <c r="Q12" s="38">
        <v>37</v>
      </c>
      <c r="R12" s="49" t="s">
        <v>328</v>
      </c>
      <c r="S12" s="153">
        <v>2362</v>
      </c>
      <c r="T12" s="38" t="s">
        <v>106</v>
      </c>
    </row>
    <row r="13" spans="1:20" ht="12.75">
      <c r="A13" s="13">
        <v>11</v>
      </c>
      <c r="B13" s="32" t="s">
        <v>45</v>
      </c>
      <c r="C13" s="18">
        <v>43494</v>
      </c>
      <c r="D13" s="158">
        <v>6615</v>
      </c>
      <c r="E13" s="33" t="s">
        <v>329</v>
      </c>
      <c r="F13" s="10">
        <v>16361.64</v>
      </c>
      <c r="G13" s="8"/>
      <c r="H13" s="8"/>
      <c r="I13" s="76">
        <v>3033.56</v>
      </c>
      <c r="J13" s="8"/>
      <c r="K13" s="10">
        <v>4633844</v>
      </c>
      <c r="L13" s="33" t="s">
        <v>102</v>
      </c>
      <c r="M13" s="148" t="s">
        <v>115</v>
      </c>
      <c r="N13" s="38" t="s">
        <v>330</v>
      </c>
      <c r="O13" s="36" t="s">
        <v>331</v>
      </c>
      <c r="P13" s="48" t="s">
        <v>312</v>
      </c>
      <c r="Q13" s="38">
        <v>37</v>
      </c>
      <c r="R13" s="49" t="s">
        <v>332</v>
      </c>
      <c r="S13" s="35" t="s">
        <v>333</v>
      </c>
      <c r="T13" s="38" t="s">
        <v>106</v>
      </c>
    </row>
    <row r="14" spans="1:20" ht="12.75">
      <c r="A14" s="13">
        <v>12</v>
      </c>
      <c r="B14" s="38" t="s">
        <v>45</v>
      </c>
      <c r="C14" s="18">
        <v>43500</v>
      </c>
      <c r="D14" s="158">
        <v>4001</v>
      </c>
      <c r="E14" s="33" t="s">
        <v>565</v>
      </c>
      <c r="F14" s="10">
        <v>7700.21</v>
      </c>
      <c r="G14" s="8"/>
      <c r="H14" s="8"/>
      <c r="I14" s="76">
        <v>1858.92</v>
      </c>
      <c r="J14" s="8"/>
      <c r="K14" s="10">
        <v>2893195</v>
      </c>
      <c r="L14" s="36" t="s">
        <v>102</v>
      </c>
      <c r="M14" s="148" t="s">
        <v>272</v>
      </c>
      <c r="N14" s="38" t="s">
        <v>566</v>
      </c>
      <c r="O14" s="36" t="s">
        <v>567</v>
      </c>
      <c r="P14" s="48" t="s">
        <v>568</v>
      </c>
      <c r="Q14" s="38">
        <v>12</v>
      </c>
      <c r="R14" s="49" t="s">
        <v>569</v>
      </c>
      <c r="S14" s="35" t="s">
        <v>570</v>
      </c>
      <c r="T14" s="38" t="s">
        <v>284</v>
      </c>
    </row>
    <row r="15" spans="1:20" ht="12.75">
      <c r="A15" s="46">
        <v>13</v>
      </c>
      <c r="B15" s="38" t="s">
        <v>45</v>
      </c>
      <c r="C15" s="77">
        <v>43502</v>
      </c>
      <c r="D15" s="158">
        <v>62</v>
      </c>
      <c r="E15" s="33" t="s">
        <v>571</v>
      </c>
      <c r="F15" s="10">
        <v>16952.4</v>
      </c>
      <c r="G15" s="8"/>
      <c r="H15" s="8"/>
      <c r="I15" s="76">
        <v>1594.8</v>
      </c>
      <c r="J15" s="8"/>
      <c r="K15" s="10">
        <v>5923022</v>
      </c>
      <c r="L15" s="36" t="s">
        <v>572</v>
      </c>
      <c r="M15" s="148" t="s">
        <v>316</v>
      </c>
      <c r="N15" s="38" t="s">
        <v>573</v>
      </c>
      <c r="O15" s="36" t="s">
        <v>574</v>
      </c>
      <c r="P15" s="48" t="s">
        <v>575</v>
      </c>
      <c r="Q15" s="38">
        <v>5</v>
      </c>
      <c r="R15" s="49" t="s">
        <v>576</v>
      </c>
      <c r="S15" s="35" t="s">
        <v>577</v>
      </c>
      <c r="T15" s="38" t="s">
        <v>106</v>
      </c>
    </row>
    <row r="16" spans="1:20" ht="12.75">
      <c r="A16" s="13">
        <v>14</v>
      </c>
      <c r="B16" s="38" t="s">
        <v>45</v>
      </c>
      <c r="C16" s="18">
        <v>43502</v>
      </c>
      <c r="D16" s="158">
        <v>6527</v>
      </c>
      <c r="E16" s="33" t="s">
        <v>578</v>
      </c>
      <c r="F16" s="10">
        <v>14739.2</v>
      </c>
      <c r="G16" s="8"/>
      <c r="H16" s="8"/>
      <c r="I16" s="76">
        <v>3012.16</v>
      </c>
      <c r="J16" s="8"/>
      <c r="K16" s="10">
        <v>4881332</v>
      </c>
      <c r="L16" s="36" t="s">
        <v>572</v>
      </c>
      <c r="M16" s="148" t="s">
        <v>579</v>
      </c>
      <c r="N16" s="38" t="s">
        <v>580</v>
      </c>
      <c r="O16" s="36" t="s">
        <v>581</v>
      </c>
      <c r="P16" s="48" t="s">
        <v>582</v>
      </c>
      <c r="Q16" s="38">
        <v>31</v>
      </c>
      <c r="R16" s="49" t="s">
        <v>583</v>
      </c>
      <c r="S16" s="35" t="s">
        <v>584</v>
      </c>
      <c r="T16" s="38" t="s">
        <v>106</v>
      </c>
    </row>
    <row r="17" spans="1:20" ht="12.75">
      <c r="A17" s="13">
        <v>15</v>
      </c>
      <c r="B17" s="38" t="s">
        <v>45</v>
      </c>
      <c r="C17" s="18">
        <v>43502</v>
      </c>
      <c r="D17" s="158">
        <v>710</v>
      </c>
      <c r="E17" s="33" t="s">
        <v>585</v>
      </c>
      <c r="F17" s="10">
        <v>7543.57</v>
      </c>
      <c r="G17" s="8"/>
      <c r="H17" s="8"/>
      <c r="I17" s="76">
        <v>2457.38</v>
      </c>
      <c r="J17" s="8"/>
      <c r="K17" s="10">
        <v>2769314</v>
      </c>
      <c r="L17" s="36" t="s">
        <v>102</v>
      </c>
      <c r="M17" s="148" t="s">
        <v>302</v>
      </c>
      <c r="N17" s="38" t="s">
        <v>586</v>
      </c>
      <c r="O17" s="36" t="s">
        <v>587</v>
      </c>
      <c r="P17" s="48" t="s">
        <v>588</v>
      </c>
      <c r="Q17" s="38">
        <v>10</v>
      </c>
      <c r="R17" s="49" t="s">
        <v>589</v>
      </c>
      <c r="S17" s="35" t="s">
        <v>590</v>
      </c>
      <c r="T17" s="38" t="s">
        <v>284</v>
      </c>
    </row>
    <row r="18" spans="1:20" ht="12.75">
      <c r="A18" s="13">
        <v>16</v>
      </c>
      <c r="B18" s="38" t="s">
        <v>45</v>
      </c>
      <c r="C18" s="18">
        <v>43507</v>
      </c>
      <c r="D18" s="158">
        <v>6601</v>
      </c>
      <c r="E18" s="33" t="s">
        <v>447</v>
      </c>
      <c r="F18" s="52">
        <v>11411</v>
      </c>
      <c r="G18" s="8"/>
      <c r="H18" s="8"/>
      <c r="I18" s="76">
        <v>2000</v>
      </c>
      <c r="J18" s="8"/>
      <c r="K18" s="10">
        <v>4132701</v>
      </c>
      <c r="L18" s="36" t="s">
        <v>102</v>
      </c>
      <c r="M18" s="148" t="s">
        <v>591</v>
      </c>
      <c r="N18" s="38" t="s">
        <v>592</v>
      </c>
      <c r="O18" s="36" t="s">
        <v>593</v>
      </c>
      <c r="P18" s="48" t="s">
        <v>594</v>
      </c>
      <c r="Q18" s="38">
        <v>37</v>
      </c>
      <c r="R18" s="49" t="s">
        <v>595</v>
      </c>
      <c r="S18" s="153">
        <v>1925</v>
      </c>
      <c r="T18" s="38" t="s">
        <v>106</v>
      </c>
    </row>
    <row r="19" spans="1:20" ht="12.75">
      <c r="A19" s="13">
        <v>17</v>
      </c>
      <c r="B19" s="38" t="s">
        <v>45</v>
      </c>
      <c r="C19" s="18">
        <v>43507</v>
      </c>
      <c r="D19" s="158">
        <v>6501</v>
      </c>
      <c r="E19" s="33" t="s">
        <v>596</v>
      </c>
      <c r="F19" s="10">
        <v>38620.77</v>
      </c>
      <c r="G19" s="8"/>
      <c r="H19" s="8"/>
      <c r="I19" s="76">
        <v>8073</v>
      </c>
      <c r="J19" s="8"/>
      <c r="K19" s="10">
        <v>14582433</v>
      </c>
      <c r="L19" s="36" t="s">
        <v>102</v>
      </c>
      <c r="M19" s="148" t="s">
        <v>316</v>
      </c>
      <c r="N19" s="38" t="s">
        <v>597</v>
      </c>
      <c r="O19" s="36" t="s">
        <v>598</v>
      </c>
      <c r="P19" s="48" t="s">
        <v>599</v>
      </c>
      <c r="Q19" s="38">
        <v>37</v>
      </c>
      <c r="R19" s="49" t="s">
        <v>600</v>
      </c>
      <c r="S19" s="35" t="s">
        <v>601</v>
      </c>
      <c r="T19" s="38" t="s">
        <v>106</v>
      </c>
    </row>
    <row r="20" spans="1:20" ht="12.75">
      <c r="A20" s="13">
        <v>18</v>
      </c>
      <c r="B20" s="38" t="s">
        <v>45</v>
      </c>
      <c r="C20" s="18">
        <v>43507</v>
      </c>
      <c r="D20" s="158">
        <v>6512</v>
      </c>
      <c r="E20" s="33" t="s">
        <v>558</v>
      </c>
      <c r="F20" s="10">
        <v>16421</v>
      </c>
      <c r="G20" s="8"/>
      <c r="H20" s="8"/>
      <c r="I20" s="76">
        <v>4746.47</v>
      </c>
      <c r="J20" s="8"/>
      <c r="K20" s="10">
        <v>6419353</v>
      </c>
      <c r="L20" s="36" t="s">
        <v>102</v>
      </c>
      <c r="M20" s="148" t="s">
        <v>272</v>
      </c>
      <c r="N20" s="38" t="s">
        <v>602</v>
      </c>
      <c r="O20" s="36" t="s">
        <v>318</v>
      </c>
      <c r="P20" s="48" t="s">
        <v>319</v>
      </c>
      <c r="Q20" s="38">
        <v>37</v>
      </c>
      <c r="R20" s="49" t="s">
        <v>603</v>
      </c>
      <c r="S20" s="153">
        <v>1401</v>
      </c>
      <c r="T20" s="38" t="s">
        <v>106</v>
      </c>
    </row>
    <row r="21" spans="1:20" ht="12.75">
      <c r="A21" s="13">
        <v>19</v>
      </c>
      <c r="B21" s="38" t="s">
        <v>45</v>
      </c>
      <c r="C21" s="18">
        <v>43508</v>
      </c>
      <c r="D21" s="158">
        <v>1037</v>
      </c>
      <c r="E21" s="33" t="s">
        <v>604</v>
      </c>
      <c r="F21" s="10">
        <v>6119.81</v>
      </c>
      <c r="G21" s="8"/>
      <c r="H21" s="8"/>
      <c r="I21" s="120">
        <v>1214.08</v>
      </c>
      <c r="J21" s="8"/>
      <c r="K21" s="10">
        <v>2122725</v>
      </c>
      <c r="L21" s="36" t="s">
        <v>102</v>
      </c>
      <c r="M21" s="148" t="s">
        <v>177</v>
      </c>
      <c r="N21" s="38" t="s">
        <v>605</v>
      </c>
      <c r="O21" s="36" t="s">
        <v>606</v>
      </c>
      <c r="P21" s="48" t="s">
        <v>607</v>
      </c>
      <c r="Q21" s="38">
        <v>8</v>
      </c>
      <c r="R21" s="49" t="s">
        <v>608</v>
      </c>
      <c r="S21" s="35" t="s">
        <v>609</v>
      </c>
      <c r="T21" s="38" t="s">
        <v>284</v>
      </c>
    </row>
    <row r="22" spans="1:20" ht="12.75">
      <c r="A22" s="13">
        <v>20</v>
      </c>
      <c r="B22" s="38" t="s">
        <v>45</v>
      </c>
      <c r="C22" s="18">
        <v>43509</v>
      </c>
      <c r="D22" s="158">
        <v>6520</v>
      </c>
      <c r="E22" s="33" t="s">
        <v>610</v>
      </c>
      <c r="F22" s="10">
        <v>13502.8</v>
      </c>
      <c r="G22" s="8"/>
      <c r="H22" s="8"/>
      <c r="I22" s="120">
        <v>2856</v>
      </c>
      <c r="J22" s="8"/>
      <c r="K22" s="10">
        <v>4658612</v>
      </c>
      <c r="L22" s="36" t="s">
        <v>102</v>
      </c>
      <c r="M22" s="148" t="s">
        <v>611</v>
      </c>
      <c r="N22" s="38" t="s">
        <v>612</v>
      </c>
      <c r="O22" s="36" t="s">
        <v>613</v>
      </c>
      <c r="P22" s="48" t="s">
        <v>614</v>
      </c>
      <c r="Q22" s="38">
        <v>37</v>
      </c>
      <c r="R22" s="49" t="s">
        <v>600</v>
      </c>
      <c r="S22" s="35" t="s">
        <v>615</v>
      </c>
      <c r="T22" s="38" t="s">
        <v>106</v>
      </c>
    </row>
    <row r="23" spans="1:20" ht="12.75">
      <c r="A23" s="13">
        <v>21</v>
      </c>
      <c r="B23" s="38" t="s">
        <v>45</v>
      </c>
      <c r="C23" s="18">
        <v>43510</v>
      </c>
      <c r="D23" s="158">
        <v>1229</v>
      </c>
      <c r="E23" s="33" t="s">
        <v>616</v>
      </c>
      <c r="F23" s="10">
        <v>24315.8</v>
      </c>
      <c r="G23" s="8"/>
      <c r="H23" s="8"/>
      <c r="I23" s="120">
        <v>4133.92</v>
      </c>
      <c r="J23" s="8"/>
      <c r="K23" s="10">
        <v>8152809</v>
      </c>
      <c r="L23" s="36" t="s">
        <v>102</v>
      </c>
      <c r="M23" s="148" t="s">
        <v>579</v>
      </c>
      <c r="N23" s="38" t="s">
        <v>617</v>
      </c>
      <c r="O23" s="36" t="s">
        <v>618</v>
      </c>
      <c r="P23" s="48" t="s">
        <v>137</v>
      </c>
      <c r="Q23" s="38">
        <v>8</v>
      </c>
      <c r="R23" s="49" t="s">
        <v>619</v>
      </c>
      <c r="S23" s="35" t="s">
        <v>620</v>
      </c>
      <c r="T23" s="38" t="s">
        <v>106</v>
      </c>
    </row>
    <row r="24" spans="1:20" ht="12.75">
      <c r="A24" s="13">
        <v>22</v>
      </c>
      <c r="B24" s="38" t="s">
        <v>45</v>
      </c>
      <c r="C24" s="18">
        <v>43514</v>
      </c>
      <c r="D24" s="158">
        <v>719</v>
      </c>
      <c r="E24" s="33" t="s">
        <v>621</v>
      </c>
      <c r="F24" s="10">
        <v>12435.49</v>
      </c>
      <c r="G24" s="8"/>
      <c r="H24" s="8"/>
      <c r="I24" s="120">
        <v>7922.21</v>
      </c>
      <c r="J24" s="8"/>
      <c r="K24" s="10">
        <v>4241428</v>
      </c>
      <c r="L24" s="36" t="s">
        <v>102</v>
      </c>
      <c r="M24" s="148" t="s">
        <v>622</v>
      </c>
      <c r="N24" s="38" t="s">
        <v>623</v>
      </c>
      <c r="O24" s="36" t="s">
        <v>624</v>
      </c>
      <c r="P24" s="48" t="s">
        <v>625</v>
      </c>
      <c r="Q24" s="38">
        <v>9</v>
      </c>
      <c r="R24" s="49" t="s">
        <v>626</v>
      </c>
      <c r="S24" s="35" t="s">
        <v>627</v>
      </c>
      <c r="T24" s="38" t="s">
        <v>106</v>
      </c>
    </row>
    <row r="25" spans="1:20" ht="12.75">
      <c r="A25" s="13">
        <v>23</v>
      </c>
      <c r="B25" s="38" t="s">
        <v>45</v>
      </c>
      <c r="C25" s="18">
        <v>43514</v>
      </c>
      <c r="D25" s="158">
        <v>3000</v>
      </c>
      <c r="E25" s="33" t="s">
        <v>628</v>
      </c>
      <c r="F25" s="10">
        <v>10004.05</v>
      </c>
      <c r="G25" s="8"/>
      <c r="H25" s="8"/>
      <c r="I25" s="120">
        <v>1900.6</v>
      </c>
      <c r="J25" s="8"/>
      <c r="K25" s="10">
        <v>3364460</v>
      </c>
      <c r="L25" s="36" t="s">
        <v>102</v>
      </c>
      <c r="M25" s="148" t="s">
        <v>433</v>
      </c>
      <c r="N25" s="38" t="s">
        <v>629</v>
      </c>
      <c r="O25" s="36" t="s">
        <v>630</v>
      </c>
      <c r="P25" s="48" t="s">
        <v>327</v>
      </c>
      <c r="Q25" s="38">
        <v>12</v>
      </c>
      <c r="R25" s="49" t="s">
        <v>631</v>
      </c>
      <c r="S25" s="35">
        <v>567</v>
      </c>
      <c r="T25" s="38" t="s">
        <v>106</v>
      </c>
    </row>
    <row r="26" spans="1:20" ht="12.75">
      <c r="A26" s="13">
        <v>24</v>
      </c>
      <c r="B26" s="38" t="s">
        <v>45</v>
      </c>
      <c r="C26" s="18">
        <v>43514</v>
      </c>
      <c r="D26" s="158">
        <v>29</v>
      </c>
      <c r="E26" s="33" t="s">
        <v>632</v>
      </c>
      <c r="F26" s="10">
        <v>10537.61</v>
      </c>
      <c r="G26" s="8"/>
      <c r="H26" s="8"/>
      <c r="I26" s="120">
        <v>1548.59</v>
      </c>
      <c r="J26" s="8"/>
      <c r="K26" s="10">
        <v>3611911</v>
      </c>
      <c r="L26" s="36" t="s">
        <v>572</v>
      </c>
      <c r="M26" s="148" t="s">
        <v>622</v>
      </c>
      <c r="N26" s="38" t="s">
        <v>633</v>
      </c>
      <c r="O26" s="36" t="s">
        <v>634</v>
      </c>
      <c r="P26" s="48" t="s">
        <v>635</v>
      </c>
      <c r="Q26" s="38">
        <v>8</v>
      </c>
      <c r="R26" s="49" t="s">
        <v>636</v>
      </c>
      <c r="S26" s="35">
        <v>3388</v>
      </c>
      <c r="T26" s="38" t="s">
        <v>106</v>
      </c>
    </row>
    <row r="27" spans="1:20" ht="12.75">
      <c r="A27" s="13">
        <v>25</v>
      </c>
      <c r="B27" s="38" t="s">
        <v>45</v>
      </c>
      <c r="C27" s="18">
        <v>43522</v>
      </c>
      <c r="D27" s="158">
        <v>241</v>
      </c>
      <c r="E27" s="33" t="s">
        <v>637</v>
      </c>
      <c r="F27" s="10">
        <v>2757.66</v>
      </c>
      <c r="G27" s="8"/>
      <c r="H27" s="8"/>
      <c r="I27" s="120">
        <v>903.55</v>
      </c>
      <c r="J27" s="8"/>
      <c r="K27" s="10">
        <v>1025297</v>
      </c>
      <c r="L27" s="36" t="s">
        <v>102</v>
      </c>
      <c r="M27" s="148" t="s">
        <v>302</v>
      </c>
      <c r="N27" s="38" t="s">
        <v>638</v>
      </c>
      <c r="O27" s="36" t="s">
        <v>639</v>
      </c>
      <c r="P27" s="48" t="s">
        <v>640</v>
      </c>
      <c r="Q27" s="38">
        <v>7</v>
      </c>
      <c r="R27" s="49" t="s">
        <v>641</v>
      </c>
      <c r="S27" s="35" t="s">
        <v>642</v>
      </c>
      <c r="T27" s="38" t="s">
        <v>284</v>
      </c>
    </row>
    <row r="28" spans="1:20" ht="12.75">
      <c r="A28" s="13">
        <v>26</v>
      </c>
      <c r="B28" s="38" t="s">
        <v>45</v>
      </c>
      <c r="C28" s="18">
        <v>43525</v>
      </c>
      <c r="D28" s="158">
        <v>1035</v>
      </c>
      <c r="E28" s="33" t="s">
        <v>986</v>
      </c>
      <c r="F28" s="10">
        <v>15203.81</v>
      </c>
      <c r="G28" s="8"/>
      <c r="H28" s="8"/>
      <c r="I28" s="120">
        <v>2594.52</v>
      </c>
      <c r="J28" s="8"/>
      <c r="K28" s="10">
        <v>5464716</v>
      </c>
      <c r="L28" s="36" t="s">
        <v>102</v>
      </c>
      <c r="M28" s="148" t="s">
        <v>611</v>
      </c>
      <c r="N28" s="38" t="s">
        <v>987</v>
      </c>
      <c r="O28" s="36" t="s">
        <v>618</v>
      </c>
      <c r="P28" s="48" t="s">
        <v>137</v>
      </c>
      <c r="Q28" s="38">
        <v>8</v>
      </c>
      <c r="R28" s="49" t="s">
        <v>988</v>
      </c>
      <c r="S28" s="35" t="s">
        <v>989</v>
      </c>
      <c r="T28" s="38" t="s">
        <v>106</v>
      </c>
    </row>
    <row r="29" spans="1:20" ht="12.75">
      <c r="A29" s="13">
        <v>27</v>
      </c>
      <c r="B29" s="38" t="s">
        <v>45</v>
      </c>
      <c r="C29" s="18">
        <v>43525</v>
      </c>
      <c r="D29" s="158">
        <v>5843</v>
      </c>
      <c r="E29" s="33" t="s">
        <v>116</v>
      </c>
      <c r="F29" s="10">
        <v>226.04</v>
      </c>
      <c r="G29" s="8"/>
      <c r="H29" s="8"/>
      <c r="I29" s="120">
        <v>220</v>
      </c>
      <c r="J29" s="8"/>
      <c r="K29" s="10">
        <v>92147</v>
      </c>
      <c r="L29" s="36" t="s">
        <v>102</v>
      </c>
      <c r="M29" s="148" t="s">
        <v>140</v>
      </c>
      <c r="N29" s="38" t="s">
        <v>990</v>
      </c>
      <c r="O29" s="36" t="s">
        <v>991</v>
      </c>
      <c r="P29" s="48" t="s">
        <v>992</v>
      </c>
      <c r="Q29" s="38">
        <v>19</v>
      </c>
      <c r="R29" s="49" t="s">
        <v>993</v>
      </c>
      <c r="S29" s="35">
        <v>867</v>
      </c>
      <c r="T29" s="38" t="s">
        <v>284</v>
      </c>
    </row>
    <row r="30" spans="1:20" ht="12.75">
      <c r="A30" s="13">
        <v>28</v>
      </c>
      <c r="B30" s="38" t="s">
        <v>45</v>
      </c>
      <c r="C30" s="18">
        <v>43525</v>
      </c>
      <c r="D30" s="158">
        <v>29</v>
      </c>
      <c r="E30" s="33" t="s">
        <v>994</v>
      </c>
      <c r="F30" s="10">
        <v>7590.84</v>
      </c>
      <c r="G30" s="8"/>
      <c r="H30" s="8"/>
      <c r="I30" s="120">
        <v>1485</v>
      </c>
      <c r="J30" s="8"/>
      <c r="K30" s="10">
        <v>2745212</v>
      </c>
      <c r="L30" s="36" t="s">
        <v>102</v>
      </c>
      <c r="M30" s="148" t="s">
        <v>995</v>
      </c>
      <c r="N30" s="38" t="s">
        <v>996</v>
      </c>
      <c r="O30" s="36" t="s">
        <v>997</v>
      </c>
      <c r="P30" s="48" t="s">
        <v>998</v>
      </c>
      <c r="Q30" s="38">
        <v>8</v>
      </c>
      <c r="R30" s="49" t="s">
        <v>657</v>
      </c>
      <c r="S30" s="35" t="s">
        <v>999</v>
      </c>
      <c r="T30" s="38" t="s">
        <v>284</v>
      </c>
    </row>
    <row r="31" spans="1:20" ht="12.75">
      <c r="A31" s="13">
        <v>29</v>
      </c>
      <c r="B31" s="38" t="s">
        <v>45</v>
      </c>
      <c r="C31" s="18">
        <v>43525</v>
      </c>
      <c r="D31" s="158">
        <v>3903</v>
      </c>
      <c r="E31" s="33" t="s">
        <v>1000</v>
      </c>
      <c r="F31" s="10">
        <v>82701.76</v>
      </c>
      <c r="G31" s="8"/>
      <c r="H31" s="8"/>
      <c r="I31" s="120">
        <v>7762</v>
      </c>
      <c r="J31" s="8"/>
      <c r="K31" s="10">
        <v>27270135</v>
      </c>
      <c r="L31" s="36" t="s">
        <v>572</v>
      </c>
      <c r="M31" s="148" t="s">
        <v>1001</v>
      </c>
      <c r="N31" s="38" t="s">
        <v>1002</v>
      </c>
      <c r="O31" s="36" t="s">
        <v>1003</v>
      </c>
      <c r="P31" s="48" t="s">
        <v>1004</v>
      </c>
      <c r="Q31" s="38">
        <v>12</v>
      </c>
      <c r="R31" s="49" t="s">
        <v>445</v>
      </c>
      <c r="S31" s="35" t="s">
        <v>1005</v>
      </c>
      <c r="T31" s="38" t="s">
        <v>106</v>
      </c>
    </row>
    <row r="32" spans="1:20" ht="12.75">
      <c r="A32" s="13">
        <v>30</v>
      </c>
      <c r="B32" s="38" t="s">
        <v>45</v>
      </c>
      <c r="C32" s="18">
        <v>43525</v>
      </c>
      <c r="D32" s="158">
        <v>5469</v>
      </c>
      <c r="E32" s="33" t="s">
        <v>1006</v>
      </c>
      <c r="F32" s="10">
        <v>11475.91</v>
      </c>
      <c r="G32" s="8"/>
      <c r="H32" s="8"/>
      <c r="I32" s="120">
        <v>2798.12</v>
      </c>
      <c r="J32" s="8"/>
      <c r="K32" s="10">
        <v>4214673</v>
      </c>
      <c r="L32" s="36" t="s">
        <v>102</v>
      </c>
      <c r="M32" s="148" t="s">
        <v>995</v>
      </c>
      <c r="N32" s="38" t="s">
        <v>1007</v>
      </c>
      <c r="O32" s="36" t="s">
        <v>1008</v>
      </c>
      <c r="P32" s="48" t="s">
        <v>305</v>
      </c>
      <c r="Q32" s="38">
        <v>22</v>
      </c>
      <c r="R32" s="49" t="s">
        <v>1009</v>
      </c>
      <c r="S32" s="35" t="s">
        <v>1010</v>
      </c>
      <c r="T32" s="38" t="s">
        <v>106</v>
      </c>
    </row>
    <row r="33" spans="1:20" ht="12.75">
      <c r="A33" s="13">
        <v>31</v>
      </c>
      <c r="B33" s="38" t="s">
        <v>45</v>
      </c>
      <c r="C33" s="18">
        <v>43535</v>
      </c>
      <c r="D33" s="158">
        <v>6619</v>
      </c>
      <c r="E33" s="33" t="s">
        <v>1011</v>
      </c>
      <c r="F33" s="10">
        <v>15874.77</v>
      </c>
      <c r="G33" s="8"/>
      <c r="H33" s="8"/>
      <c r="I33" s="120">
        <v>4194.46</v>
      </c>
      <c r="J33" s="8"/>
      <c r="K33" s="10">
        <v>3885567</v>
      </c>
      <c r="L33" s="36" t="s">
        <v>572</v>
      </c>
      <c r="M33" s="148" t="s">
        <v>1012</v>
      </c>
      <c r="N33" s="38" t="s">
        <v>1013</v>
      </c>
      <c r="O33" s="36" t="s">
        <v>1014</v>
      </c>
      <c r="P33" s="48" t="s">
        <v>1015</v>
      </c>
      <c r="Q33" s="38">
        <v>37</v>
      </c>
      <c r="R33" s="49" t="s">
        <v>1016</v>
      </c>
      <c r="S33" s="35" t="s">
        <v>1017</v>
      </c>
      <c r="T33" s="38" t="s">
        <v>106</v>
      </c>
    </row>
    <row r="34" spans="1:20" ht="12.75">
      <c r="A34" s="13">
        <v>32</v>
      </c>
      <c r="B34" s="38" t="s">
        <v>45</v>
      </c>
      <c r="C34" s="77">
        <v>43538</v>
      </c>
      <c r="D34" s="158">
        <v>6601</v>
      </c>
      <c r="E34" s="33" t="s">
        <v>1018</v>
      </c>
      <c r="F34" s="10">
        <v>23488.32</v>
      </c>
      <c r="G34" s="8"/>
      <c r="H34" s="8"/>
      <c r="I34" s="120">
        <v>4025.41</v>
      </c>
      <c r="J34" s="8"/>
      <c r="K34" s="10">
        <v>7969426</v>
      </c>
      <c r="L34" s="36" t="s">
        <v>102</v>
      </c>
      <c r="M34" s="148" t="s">
        <v>1019</v>
      </c>
      <c r="N34" s="38" t="s">
        <v>1020</v>
      </c>
      <c r="O34" s="36" t="s">
        <v>1021</v>
      </c>
      <c r="P34" s="48" t="s">
        <v>1022</v>
      </c>
      <c r="Q34" s="38">
        <v>37</v>
      </c>
      <c r="R34" s="49" t="s">
        <v>1023</v>
      </c>
      <c r="S34" s="35" t="s">
        <v>1024</v>
      </c>
      <c r="T34" s="38" t="s">
        <v>106</v>
      </c>
    </row>
    <row r="35" spans="1:20" ht="12.75">
      <c r="A35" s="13">
        <v>33</v>
      </c>
      <c r="B35" s="38" t="s">
        <v>45</v>
      </c>
      <c r="C35" s="18">
        <v>43538</v>
      </c>
      <c r="D35" s="158">
        <v>3926</v>
      </c>
      <c r="E35" s="33" t="s">
        <v>1025</v>
      </c>
      <c r="F35" s="10">
        <v>16139.2</v>
      </c>
      <c r="G35" s="8"/>
      <c r="H35" s="8"/>
      <c r="I35" s="120">
        <v>2014.41</v>
      </c>
      <c r="J35" s="8"/>
      <c r="K35" s="10">
        <v>5743490</v>
      </c>
      <c r="L35" s="36" t="s">
        <v>1026</v>
      </c>
      <c r="M35" s="148" t="s">
        <v>1027</v>
      </c>
      <c r="N35" s="38" t="s">
        <v>1028</v>
      </c>
      <c r="O35" s="36" t="s">
        <v>1029</v>
      </c>
      <c r="P35" s="48" t="s">
        <v>1030</v>
      </c>
      <c r="Q35" s="38">
        <v>14</v>
      </c>
      <c r="R35" s="49" t="s">
        <v>445</v>
      </c>
      <c r="S35" s="35" t="s">
        <v>1031</v>
      </c>
      <c r="T35" s="38" t="s">
        <v>106</v>
      </c>
    </row>
    <row r="36" spans="1:20" ht="12.75">
      <c r="A36" s="13">
        <v>34</v>
      </c>
      <c r="B36" s="38" t="s">
        <v>45</v>
      </c>
      <c r="C36" s="18">
        <v>43538</v>
      </c>
      <c r="D36" s="158">
        <v>6732</v>
      </c>
      <c r="E36" s="33" t="s">
        <v>1032</v>
      </c>
      <c r="F36" s="10">
        <v>7353.24</v>
      </c>
      <c r="G36" s="8"/>
      <c r="H36" s="8"/>
      <c r="I36" s="120">
        <v>1293.7</v>
      </c>
      <c r="J36" s="8"/>
      <c r="K36" s="10">
        <v>2507071</v>
      </c>
      <c r="L36" s="36" t="s">
        <v>102</v>
      </c>
      <c r="M36" s="148" t="s">
        <v>177</v>
      </c>
      <c r="N36" s="38" t="s">
        <v>1033</v>
      </c>
      <c r="O36" s="48" t="s">
        <v>1034</v>
      </c>
      <c r="P36" s="162" t="s">
        <v>1035</v>
      </c>
      <c r="Q36" s="38">
        <v>31</v>
      </c>
      <c r="R36" s="49" t="s">
        <v>1036</v>
      </c>
      <c r="S36" s="35" t="s">
        <v>1037</v>
      </c>
      <c r="T36" s="38" t="s">
        <v>284</v>
      </c>
    </row>
    <row r="37" spans="1:20" ht="12.75">
      <c r="A37" s="13">
        <v>35</v>
      </c>
      <c r="B37" s="38" t="s">
        <v>45</v>
      </c>
      <c r="C37" s="18">
        <v>43550</v>
      </c>
      <c r="D37" s="158">
        <v>3971</v>
      </c>
      <c r="E37" s="33" t="s">
        <v>1038</v>
      </c>
      <c r="F37" s="10">
        <v>19762.52</v>
      </c>
      <c r="G37" s="8"/>
      <c r="H37" s="8"/>
      <c r="I37" s="120">
        <v>3600.26</v>
      </c>
      <c r="J37" s="8"/>
      <c r="K37" s="10">
        <v>7307811</v>
      </c>
      <c r="L37" s="36" t="s">
        <v>1026</v>
      </c>
      <c r="M37" s="148" t="s">
        <v>591</v>
      </c>
      <c r="N37" s="38" t="s">
        <v>1039</v>
      </c>
      <c r="O37" s="36" t="s">
        <v>1040</v>
      </c>
      <c r="P37" s="48" t="s">
        <v>1041</v>
      </c>
      <c r="Q37" s="38">
        <v>22</v>
      </c>
      <c r="R37" s="49" t="s">
        <v>439</v>
      </c>
      <c r="S37" s="35" t="s">
        <v>1042</v>
      </c>
      <c r="T37" s="38" t="s">
        <v>106</v>
      </c>
    </row>
    <row r="38" spans="1:20" ht="12.75">
      <c r="A38" s="13">
        <v>36</v>
      </c>
      <c r="B38" s="38" t="s">
        <v>45</v>
      </c>
      <c r="C38" s="18">
        <v>43558</v>
      </c>
      <c r="D38" s="158">
        <v>3903</v>
      </c>
      <c r="E38" s="33" t="s">
        <v>1000</v>
      </c>
      <c r="F38" s="10">
        <v>80945.34</v>
      </c>
      <c r="G38" s="8"/>
      <c r="H38" s="8"/>
      <c r="I38" s="120">
        <v>7740</v>
      </c>
      <c r="J38" s="8"/>
      <c r="K38" s="10">
        <v>27030449</v>
      </c>
      <c r="L38" s="36" t="s">
        <v>1172</v>
      </c>
      <c r="M38" s="148" t="s">
        <v>1173</v>
      </c>
      <c r="N38" s="38" t="s">
        <v>1174</v>
      </c>
      <c r="O38" s="36" t="s">
        <v>1003</v>
      </c>
      <c r="P38" s="48" t="s">
        <v>1004</v>
      </c>
      <c r="Q38" s="38">
        <v>12</v>
      </c>
      <c r="R38" s="49" t="s">
        <v>445</v>
      </c>
      <c r="S38" s="35" t="s">
        <v>1005</v>
      </c>
      <c r="T38" s="38" t="s">
        <v>106</v>
      </c>
    </row>
    <row r="39" spans="1:20" ht="12.75">
      <c r="A39" s="13">
        <v>37</v>
      </c>
      <c r="B39" s="38" t="s">
        <v>45</v>
      </c>
      <c r="C39" s="18">
        <v>43558</v>
      </c>
      <c r="D39" s="158">
        <v>6429</v>
      </c>
      <c r="E39" s="33" t="s">
        <v>1175</v>
      </c>
      <c r="F39" s="10">
        <v>19696.27</v>
      </c>
      <c r="G39" s="8"/>
      <c r="H39" s="8"/>
      <c r="I39" s="120">
        <v>3807.26</v>
      </c>
      <c r="J39" s="8"/>
      <c r="K39" s="10">
        <v>6572859</v>
      </c>
      <c r="L39" s="36" t="s">
        <v>102</v>
      </c>
      <c r="M39" s="148" t="s">
        <v>1176</v>
      </c>
      <c r="N39" s="38" t="s">
        <v>1177</v>
      </c>
      <c r="O39" s="36" t="s">
        <v>1178</v>
      </c>
      <c r="P39" s="48" t="s">
        <v>1179</v>
      </c>
      <c r="Q39" s="38">
        <v>30</v>
      </c>
      <c r="R39" s="49" t="s">
        <v>561</v>
      </c>
      <c r="S39" s="35" t="s">
        <v>1180</v>
      </c>
      <c r="T39" s="38" t="s">
        <v>106</v>
      </c>
    </row>
    <row r="40" spans="1:20" ht="12.75">
      <c r="A40" s="13">
        <v>38</v>
      </c>
      <c r="B40" s="38" t="s">
        <v>45</v>
      </c>
      <c r="C40" s="18">
        <v>43567</v>
      </c>
      <c r="D40" s="158">
        <v>6523</v>
      </c>
      <c r="E40" s="33" t="s">
        <v>1181</v>
      </c>
      <c r="F40" s="10">
        <v>7607.01</v>
      </c>
      <c r="G40" s="8"/>
      <c r="H40" s="8"/>
      <c r="I40" s="120">
        <v>1798.78</v>
      </c>
      <c r="J40" s="8"/>
      <c r="K40" s="10">
        <v>2744373</v>
      </c>
      <c r="L40" s="36" t="s">
        <v>102</v>
      </c>
      <c r="M40" s="148" t="s">
        <v>611</v>
      </c>
      <c r="N40" s="38" t="s">
        <v>1182</v>
      </c>
      <c r="O40" s="36" t="s">
        <v>1183</v>
      </c>
      <c r="P40" s="48" t="s">
        <v>1035</v>
      </c>
      <c r="Q40" s="38">
        <v>31</v>
      </c>
      <c r="R40" s="49" t="s">
        <v>1062</v>
      </c>
      <c r="S40" s="35" t="s">
        <v>1184</v>
      </c>
      <c r="T40" s="38" t="s">
        <v>284</v>
      </c>
    </row>
    <row r="41" spans="1:20" ht="12.75">
      <c r="A41" s="13">
        <v>39</v>
      </c>
      <c r="B41" s="38" t="s">
        <v>45</v>
      </c>
      <c r="C41" s="77">
        <v>43572</v>
      </c>
      <c r="D41" s="158">
        <v>3001</v>
      </c>
      <c r="E41" s="33" t="s">
        <v>858</v>
      </c>
      <c r="F41" s="10">
        <v>28971.83</v>
      </c>
      <c r="G41" s="8"/>
      <c r="H41" s="8"/>
      <c r="I41" s="120">
        <v>4466.96</v>
      </c>
      <c r="J41" s="8"/>
      <c r="K41" s="10">
        <v>11096482</v>
      </c>
      <c r="L41" s="36" t="s">
        <v>475</v>
      </c>
      <c r="M41" s="148" t="s">
        <v>1185</v>
      </c>
      <c r="N41" s="38" t="s">
        <v>1186</v>
      </c>
      <c r="O41" s="36" t="s">
        <v>1187</v>
      </c>
      <c r="P41" s="48" t="s">
        <v>1188</v>
      </c>
      <c r="Q41" s="38">
        <v>12</v>
      </c>
      <c r="R41" s="49" t="s">
        <v>328</v>
      </c>
      <c r="S41" s="35">
        <v>1130</v>
      </c>
      <c r="T41" s="38" t="s">
        <v>106</v>
      </c>
    </row>
    <row r="42" spans="1:20" ht="12.75">
      <c r="A42" s="13">
        <v>40</v>
      </c>
      <c r="B42" s="38" t="s">
        <v>45</v>
      </c>
      <c r="C42" s="18">
        <v>43573</v>
      </c>
      <c r="D42" s="158">
        <v>3926</v>
      </c>
      <c r="E42" s="33" t="s">
        <v>1189</v>
      </c>
      <c r="F42" s="10">
        <v>18590.59</v>
      </c>
      <c r="G42" s="8"/>
      <c r="H42" s="8"/>
      <c r="I42" s="120">
        <v>1707.15</v>
      </c>
      <c r="J42" s="8"/>
      <c r="K42" s="10">
        <v>6734128</v>
      </c>
      <c r="L42" s="36" t="s">
        <v>1190</v>
      </c>
      <c r="M42" s="148" t="s">
        <v>1176</v>
      </c>
      <c r="N42" s="38" t="s">
        <v>1191</v>
      </c>
      <c r="O42" s="36" t="s">
        <v>1192</v>
      </c>
      <c r="P42" s="48" t="s">
        <v>1193</v>
      </c>
      <c r="Q42" s="38">
        <v>14</v>
      </c>
      <c r="R42" s="49" t="s">
        <v>1194</v>
      </c>
      <c r="S42" s="35" t="s">
        <v>1195</v>
      </c>
      <c r="T42" s="38" t="s">
        <v>106</v>
      </c>
    </row>
    <row r="43" spans="1:20" ht="12.75">
      <c r="A43" s="13">
        <v>41</v>
      </c>
      <c r="B43" s="38" t="s">
        <v>45</v>
      </c>
      <c r="C43" s="18">
        <v>43577</v>
      </c>
      <c r="D43" s="158">
        <v>938</v>
      </c>
      <c r="E43" s="33" t="s">
        <v>1196</v>
      </c>
      <c r="F43" s="10">
        <v>17009.58</v>
      </c>
      <c r="G43" s="8"/>
      <c r="H43" s="8"/>
      <c r="I43" s="120">
        <v>1857.57</v>
      </c>
      <c r="J43" s="8"/>
      <c r="K43" s="10">
        <v>6526160</v>
      </c>
      <c r="L43" s="36" t="s">
        <v>475</v>
      </c>
      <c r="M43" s="148" t="s">
        <v>1197</v>
      </c>
      <c r="N43" s="38" t="s">
        <v>1198</v>
      </c>
      <c r="O43" s="36" t="s">
        <v>1199</v>
      </c>
      <c r="P43" s="48" t="s">
        <v>1188</v>
      </c>
      <c r="Q43" s="38">
        <v>11</v>
      </c>
      <c r="R43" s="49" t="s">
        <v>1200</v>
      </c>
      <c r="S43" s="35" t="s">
        <v>1201</v>
      </c>
      <c r="T43" s="38" t="s">
        <v>106</v>
      </c>
    </row>
    <row r="44" spans="1:20" ht="12.75">
      <c r="A44" s="13">
        <v>42</v>
      </c>
      <c r="B44" s="38" t="s">
        <v>45</v>
      </c>
      <c r="C44" s="18">
        <v>43585</v>
      </c>
      <c r="D44" s="158">
        <v>6727</v>
      </c>
      <c r="E44" s="33" t="s">
        <v>1202</v>
      </c>
      <c r="F44" s="10">
        <v>10476.26</v>
      </c>
      <c r="G44" s="8"/>
      <c r="H44" s="8"/>
      <c r="I44" s="120">
        <v>1565.86</v>
      </c>
      <c r="J44" s="8"/>
      <c r="K44" s="10">
        <v>3682930</v>
      </c>
      <c r="L44" s="36" t="s">
        <v>475</v>
      </c>
      <c r="M44" s="148" t="s">
        <v>177</v>
      </c>
      <c r="N44" s="38" t="s">
        <v>1203</v>
      </c>
      <c r="O44" s="36" t="s">
        <v>1204</v>
      </c>
      <c r="P44" s="48" t="s">
        <v>1205</v>
      </c>
      <c r="Q44" s="62">
        <v>31</v>
      </c>
      <c r="R44" s="49" t="s">
        <v>1272</v>
      </c>
      <c r="S44" s="35" t="s">
        <v>1206</v>
      </c>
      <c r="T44" s="38" t="s">
        <v>106</v>
      </c>
    </row>
    <row r="45" spans="1:20" ht="12.75">
      <c r="A45" s="13">
        <v>43</v>
      </c>
      <c r="B45" s="38" t="s">
        <v>45</v>
      </c>
      <c r="C45" s="18">
        <v>43594</v>
      </c>
      <c r="D45" s="158">
        <v>6512</v>
      </c>
      <c r="E45" s="33" t="s">
        <v>1439</v>
      </c>
      <c r="F45" s="10">
        <v>97927.75</v>
      </c>
      <c r="G45" s="8"/>
      <c r="H45" s="8"/>
      <c r="I45" s="120">
        <v>18685</v>
      </c>
      <c r="J45" s="8"/>
      <c r="K45" s="10">
        <v>32971712</v>
      </c>
      <c r="L45" s="36" t="s">
        <v>475</v>
      </c>
      <c r="M45" s="148" t="s">
        <v>1440</v>
      </c>
      <c r="N45" s="38" t="s">
        <v>1441</v>
      </c>
      <c r="O45" s="36" t="s">
        <v>1442</v>
      </c>
      <c r="P45" s="48" t="s">
        <v>1443</v>
      </c>
      <c r="Q45" s="62">
        <v>37</v>
      </c>
      <c r="R45" s="49" t="s">
        <v>600</v>
      </c>
      <c r="S45" s="35" t="s">
        <v>1444</v>
      </c>
      <c r="T45" s="38" t="s">
        <v>106</v>
      </c>
    </row>
    <row r="46" spans="1:20" ht="12.75">
      <c r="A46" s="13">
        <v>44</v>
      </c>
      <c r="B46" s="38" t="s">
        <v>45</v>
      </c>
      <c r="C46" s="18">
        <v>43595</v>
      </c>
      <c r="D46" s="158">
        <v>3926</v>
      </c>
      <c r="E46" s="33" t="s">
        <v>1445</v>
      </c>
      <c r="F46" s="10">
        <v>9303.36</v>
      </c>
      <c r="G46" s="8"/>
      <c r="H46" s="8"/>
      <c r="I46" s="120">
        <v>1530.71</v>
      </c>
      <c r="J46" s="8"/>
      <c r="K46" s="10">
        <v>3376022</v>
      </c>
      <c r="L46" s="36" t="s">
        <v>475</v>
      </c>
      <c r="M46" s="148" t="s">
        <v>154</v>
      </c>
      <c r="N46" s="38" t="s">
        <v>1446</v>
      </c>
      <c r="O46" s="36" t="s">
        <v>1447</v>
      </c>
      <c r="P46" s="48" t="s">
        <v>281</v>
      </c>
      <c r="Q46" s="62">
        <v>14</v>
      </c>
      <c r="R46" s="49" t="s">
        <v>282</v>
      </c>
      <c r="S46" s="35" t="s">
        <v>283</v>
      </c>
      <c r="T46" s="38" t="s">
        <v>284</v>
      </c>
    </row>
    <row r="47" spans="1:20" ht="12.75">
      <c r="A47" s="13">
        <v>45</v>
      </c>
      <c r="B47" s="38" t="s">
        <v>45</v>
      </c>
      <c r="C47" s="18">
        <v>43615</v>
      </c>
      <c r="D47" s="158">
        <v>3383</v>
      </c>
      <c r="E47" s="33" t="s">
        <v>858</v>
      </c>
      <c r="F47" s="10">
        <v>80240.17</v>
      </c>
      <c r="G47" s="8"/>
      <c r="H47" s="8"/>
      <c r="I47" s="120">
        <v>22750.4</v>
      </c>
      <c r="J47" s="8"/>
      <c r="K47" s="10">
        <v>16187799</v>
      </c>
      <c r="L47" s="36" t="s">
        <v>475</v>
      </c>
      <c r="M47" s="148" t="s">
        <v>1448</v>
      </c>
      <c r="N47" s="38" t="s">
        <v>1449</v>
      </c>
      <c r="O47" s="36" t="s">
        <v>1450</v>
      </c>
      <c r="P47" s="48" t="s">
        <v>1451</v>
      </c>
      <c r="Q47" s="62">
        <v>36</v>
      </c>
      <c r="R47" s="49" t="s">
        <v>328</v>
      </c>
      <c r="S47" s="35">
        <v>1700</v>
      </c>
      <c r="T47" s="38" t="s">
        <v>106</v>
      </c>
    </row>
    <row r="48" spans="1:20" ht="12.75">
      <c r="A48" s="13">
        <v>46</v>
      </c>
      <c r="B48" s="38" t="s">
        <v>45</v>
      </c>
      <c r="C48" s="77">
        <v>43615</v>
      </c>
      <c r="D48" s="158">
        <v>5401</v>
      </c>
      <c r="E48" s="33" t="s">
        <v>1452</v>
      </c>
      <c r="F48" s="10">
        <v>23209.54</v>
      </c>
      <c r="G48" s="8"/>
      <c r="H48" s="8"/>
      <c r="I48" s="120">
        <v>4511.49</v>
      </c>
      <c r="J48" s="8"/>
      <c r="K48" s="10">
        <v>8295115</v>
      </c>
      <c r="L48" s="36" t="s">
        <v>475</v>
      </c>
      <c r="M48" s="148" t="s">
        <v>1245</v>
      </c>
      <c r="N48" s="38" t="s">
        <v>1453</v>
      </c>
      <c r="O48" s="36" t="s">
        <v>1454</v>
      </c>
      <c r="P48" s="48" t="s">
        <v>1193</v>
      </c>
      <c r="Q48" s="38">
        <v>12</v>
      </c>
      <c r="R48" s="49" t="s">
        <v>1455</v>
      </c>
      <c r="S48" s="35" t="s">
        <v>1456</v>
      </c>
      <c r="T48" s="38" t="s">
        <v>106</v>
      </c>
    </row>
    <row r="49" spans="1:20" ht="12.75">
      <c r="A49" s="13">
        <v>47</v>
      </c>
      <c r="B49" s="38" t="s">
        <v>45</v>
      </c>
      <c r="C49" s="18">
        <v>43615</v>
      </c>
      <c r="D49" s="158">
        <v>17</v>
      </c>
      <c r="E49" s="33" t="s">
        <v>415</v>
      </c>
      <c r="F49" s="10">
        <v>20157.93</v>
      </c>
      <c r="G49" s="8"/>
      <c r="H49" s="8"/>
      <c r="I49" s="120">
        <v>2020.12</v>
      </c>
      <c r="J49" s="8"/>
      <c r="K49" s="10">
        <v>7463572</v>
      </c>
      <c r="L49" s="36" t="s">
        <v>1457</v>
      </c>
      <c r="M49" s="148" t="s">
        <v>579</v>
      </c>
      <c r="N49" s="38" t="s">
        <v>1458</v>
      </c>
      <c r="O49" s="36" t="s">
        <v>1459</v>
      </c>
      <c r="P49" s="48" t="s">
        <v>1035</v>
      </c>
      <c r="Q49" s="62">
        <v>9</v>
      </c>
      <c r="R49" s="49" t="s">
        <v>626</v>
      </c>
      <c r="S49" s="35">
        <v>2783</v>
      </c>
      <c r="T49" s="38" t="s">
        <v>106</v>
      </c>
    </row>
    <row r="50" spans="1:20" ht="12.75">
      <c r="A50" s="13">
        <v>48</v>
      </c>
      <c r="B50" s="38" t="s">
        <v>45</v>
      </c>
      <c r="C50" s="18">
        <v>43615</v>
      </c>
      <c r="D50" s="158">
        <v>3001</v>
      </c>
      <c r="E50" s="33" t="s">
        <v>243</v>
      </c>
      <c r="F50" s="10">
        <v>23188.89</v>
      </c>
      <c r="G50" s="8"/>
      <c r="H50" s="8"/>
      <c r="I50" s="120">
        <v>2750</v>
      </c>
      <c r="J50" s="8"/>
      <c r="K50" s="10">
        <v>8368833</v>
      </c>
      <c r="L50" s="36" t="s">
        <v>1190</v>
      </c>
      <c r="M50" s="148" t="s">
        <v>1197</v>
      </c>
      <c r="N50" s="38" t="s">
        <v>1460</v>
      </c>
      <c r="O50" s="36" t="s">
        <v>1461</v>
      </c>
      <c r="P50" s="48" t="s">
        <v>1494</v>
      </c>
      <c r="Q50" s="62">
        <v>12</v>
      </c>
      <c r="R50" s="49" t="s">
        <v>1462</v>
      </c>
      <c r="S50" s="35" t="s">
        <v>1463</v>
      </c>
      <c r="T50" s="38" t="s">
        <v>106</v>
      </c>
    </row>
    <row r="51" spans="1:20" ht="12.75">
      <c r="A51" s="13">
        <v>49</v>
      </c>
      <c r="B51" s="38" t="s">
        <v>45</v>
      </c>
      <c r="C51" s="18">
        <v>43622</v>
      </c>
      <c r="D51" s="158">
        <v>3905</v>
      </c>
      <c r="E51" s="35" t="s">
        <v>1682</v>
      </c>
      <c r="F51" s="10">
        <v>5544.1</v>
      </c>
      <c r="G51" s="8"/>
      <c r="H51" s="8"/>
      <c r="I51" s="120">
        <v>1942.67</v>
      </c>
      <c r="J51" s="8"/>
      <c r="K51" s="10">
        <v>2164106</v>
      </c>
      <c r="L51" s="36" t="s">
        <v>102</v>
      </c>
      <c r="M51" s="148" t="s">
        <v>302</v>
      </c>
      <c r="N51" s="38" t="s">
        <v>1683</v>
      </c>
      <c r="O51" s="36" t="s">
        <v>1684</v>
      </c>
      <c r="P51" s="48" t="s">
        <v>588</v>
      </c>
      <c r="Q51" s="62">
        <v>12</v>
      </c>
      <c r="R51" s="49" t="s">
        <v>1685</v>
      </c>
      <c r="S51" s="35" t="s">
        <v>1686</v>
      </c>
      <c r="T51" s="38" t="s">
        <v>284</v>
      </c>
    </row>
    <row r="52" spans="1:20" ht="12.75">
      <c r="A52" s="13">
        <v>50</v>
      </c>
      <c r="B52" s="38" t="s">
        <v>45</v>
      </c>
      <c r="C52" s="18">
        <v>43628</v>
      </c>
      <c r="D52" s="158">
        <v>6501</v>
      </c>
      <c r="E52" s="35" t="s">
        <v>1687</v>
      </c>
      <c r="F52" s="10">
        <v>37854.5</v>
      </c>
      <c r="G52" s="8"/>
      <c r="H52" s="8"/>
      <c r="I52" s="120">
        <v>5998.5</v>
      </c>
      <c r="J52" s="8"/>
      <c r="K52" s="10">
        <v>13623648</v>
      </c>
      <c r="L52" s="36" t="s">
        <v>475</v>
      </c>
      <c r="M52" s="148" t="s">
        <v>1688</v>
      </c>
      <c r="N52" s="38" t="s">
        <v>1689</v>
      </c>
      <c r="O52" s="36" t="s">
        <v>1690</v>
      </c>
      <c r="P52" s="48" t="s">
        <v>1691</v>
      </c>
      <c r="Q52" s="62">
        <v>37</v>
      </c>
      <c r="R52" s="49" t="s">
        <v>603</v>
      </c>
      <c r="S52" s="35" t="s">
        <v>1692</v>
      </c>
      <c r="T52" s="38" t="s">
        <v>106</v>
      </c>
    </row>
    <row r="53" spans="1:20" ht="12.75">
      <c r="A53" s="13">
        <v>51</v>
      </c>
      <c r="B53" s="38" t="s">
        <v>45</v>
      </c>
      <c r="C53" s="18">
        <v>43629</v>
      </c>
      <c r="D53" s="158">
        <v>3037</v>
      </c>
      <c r="E53" s="35" t="s">
        <v>818</v>
      </c>
      <c r="F53" s="10">
        <v>220403.57</v>
      </c>
      <c r="G53" s="8"/>
      <c r="H53" s="8"/>
      <c r="I53" s="120">
        <v>31885.83</v>
      </c>
      <c r="J53" s="8"/>
      <c r="K53" s="10">
        <v>74270040</v>
      </c>
      <c r="L53" s="36" t="s">
        <v>475</v>
      </c>
      <c r="M53" s="148" t="s">
        <v>1693</v>
      </c>
      <c r="N53" s="38" t="s">
        <v>1694</v>
      </c>
      <c r="O53" s="36" t="s">
        <v>1695</v>
      </c>
      <c r="P53" s="48" t="s">
        <v>197</v>
      </c>
      <c r="Q53" s="62">
        <v>13</v>
      </c>
      <c r="R53" s="49" t="s">
        <v>328</v>
      </c>
      <c r="S53" s="35" t="s">
        <v>1696</v>
      </c>
      <c r="T53" s="38" t="s">
        <v>106</v>
      </c>
    </row>
    <row r="54" spans="1:20" ht="12.75">
      <c r="A54" s="13">
        <v>52</v>
      </c>
      <c r="B54" s="38" t="s">
        <v>45</v>
      </c>
      <c r="C54" s="18">
        <v>43637</v>
      </c>
      <c r="D54" s="158">
        <v>3916</v>
      </c>
      <c r="E54" s="33" t="s">
        <v>784</v>
      </c>
      <c r="F54" s="10">
        <v>33243</v>
      </c>
      <c r="G54" s="8"/>
      <c r="H54" s="8"/>
      <c r="I54" s="120">
        <v>4258</v>
      </c>
      <c r="J54" s="8"/>
      <c r="K54" s="10">
        <v>11396934</v>
      </c>
      <c r="L54" s="36" t="s">
        <v>475</v>
      </c>
      <c r="M54" s="148" t="s">
        <v>591</v>
      </c>
      <c r="N54" s="38" t="s">
        <v>1697</v>
      </c>
      <c r="O54" s="36" t="s">
        <v>1698</v>
      </c>
      <c r="P54" s="48" t="s">
        <v>1699</v>
      </c>
      <c r="Q54" s="62">
        <v>14</v>
      </c>
      <c r="R54" s="49" t="s">
        <v>445</v>
      </c>
      <c r="S54" s="153">
        <v>1489</v>
      </c>
      <c r="T54" s="38" t="s">
        <v>106</v>
      </c>
    </row>
    <row r="55" spans="1:20" ht="12.75">
      <c r="A55" s="13">
        <v>53</v>
      </c>
      <c r="B55" s="38" t="s">
        <v>45</v>
      </c>
      <c r="C55" s="18">
        <v>43648</v>
      </c>
      <c r="D55" s="158">
        <v>6339</v>
      </c>
      <c r="E55" s="35" t="s">
        <v>2047</v>
      </c>
      <c r="F55" s="10">
        <v>9414.48</v>
      </c>
      <c r="G55" s="8"/>
      <c r="H55" s="8"/>
      <c r="I55" s="120">
        <v>1655.99</v>
      </c>
      <c r="J55" s="8"/>
      <c r="K55" s="10">
        <v>2371879</v>
      </c>
      <c r="L55" s="36" t="s">
        <v>102</v>
      </c>
      <c r="M55" s="148" t="s">
        <v>272</v>
      </c>
      <c r="N55" s="38" t="s">
        <v>2048</v>
      </c>
      <c r="O55" s="36" t="s">
        <v>2049</v>
      </c>
      <c r="P55" s="48" t="s">
        <v>2050</v>
      </c>
      <c r="Q55" s="62">
        <v>28</v>
      </c>
      <c r="R55" s="49" t="s">
        <v>561</v>
      </c>
      <c r="S55" s="35" t="s">
        <v>2051</v>
      </c>
      <c r="T55" s="38" t="s">
        <v>284</v>
      </c>
    </row>
    <row r="56" spans="1:20" ht="12.75">
      <c r="A56" s="13">
        <v>54</v>
      </c>
      <c r="B56" s="38" t="s">
        <v>45</v>
      </c>
      <c r="C56" s="18">
        <v>43661</v>
      </c>
      <c r="D56" s="158">
        <v>3969</v>
      </c>
      <c r="E56" s="35" t="s">
        <v>2052</v>
      </c>
      <c r="F56" s="10">
        <v>67998.31</v>
      </c>
      <c r="G56" s="8"/>
      <c r="H56" s="8"/>
      <c r="I56" s="120">
        <v>10735.82</v>
      </c>
      <c r="J56" s="8"/>
      <c r="K56" s="10">
        <v>23500194</v>
      </c>
      <c r="L56" s="36" t="s">
        <v>475</v>
      </c>
      <c r="M56" s="148" t="s">
        <v>2053</v>
      </c>
      <c r="N56" s="38" t="s">
        <v>2054</v>
      </c>
      <c r="O56" s="36" t="s">
        <v>2055</v>
      </c>
      <c r="P56" s="48" t="s">
        <v>1030</v>
      </c>
      <c r="Q56" s="62">
        <v>22</v>
      </c>
      <c r="R56" s="49" t="s">
        <v>2056</v>
      </c>
      <c r="S56" s="35" t="s">
        <v>2057</v>
      </c>
      <c r="T56" s="38" t="s">
        <v>106</v>
      </c>
    </row>
    <row r="57" spans="1:20" ht="12.75">
      <c r="A57" s="13">
        <v>55</v>
      </c>
      <c r="B57" s="38" t="s">
        <v>45</v>
      </c>
      <c r="C57" s="18">
        <v>43661</v>
      </c>
      <c r="D57" s="158">
        <v>950</v>
      </c>
      <c r="E57" s="35" t="s">
        <v>2058</v>
      </c>
      <c r="F57" s="10">
        <v>26114.14</v>
      </c>
      <c r="G57" s="8"/>
      <c r="H57" s="8"/>
      <c r="I57" s="120">
        <v>2327.8</v>
      </c>
      <c r="J57" s="8"/>
      <c r="K57" s="10">
        <v>6481455516</v>
      </c>
      <c r="L57" s="36" t="s">
        <v>475</v>
      </c>
      <c r="M57" s="148" t="s">
        <v>2059</v>
      </c>
      <c r="N57" s="38" t="s">
        <v>2060</v>
      </c>
      <c r="O57" s="36" t="s">
        <v>2061</v>
      </c>
      <c r="P57" s="48" t="s">
        <v>327</v>
      </c>
      <c r="Q57" s="62">
        <v>11</v>
      </c>
      <c r="R57" s="49" t="s">
        <v>2062</v>
      </c>
      <c r="S57" s="35" t="s">
        <v>2063</v>
      </c>
      <c r="T57" s="38" t="s">
        <v>106</v>
      </c>
    </row>
    <row r="58" spans="1:20" ht="12.75">
      <c r="A58" s="13">
        <v>56</v>
      </c>
      <c r="B58" s="38" t="s">
        <v>45</v>
      </c>
      <c r="C58" s="18">
        <v>43661</v>
      </c>
      <c r="D58" s="158">
        <v>3911</v>
      </c>
      <c r="E58" s="35" t="s">
        <v>2064</v>
      </c>
      <c r="F58" s="10">
        <v>41085.15</v>
      </c>
      <c r="G58" s="8"/>
      <c r="H58" s="8"/>
      <c r="I58" s="120">
        <v>3994.89</v>
      </c>
      <c r="J58" s="8"/>
      <c r="K58" s="10">
        <v>10422506810</v>
      </c>
      <c r="L58" s="36" t="s">
        <v>475</v>
      </c>
      <c r="M58" s="148" t="s">
        <v>2065</v>
      </c>
      <c r="N58" s="38" t="s">
        <v>2066</v>
      </c>
      <c r="O58" s="36" t="s">
        <v>377</v>
      </c>
      <c r="P58" s="48" t="s">
        <v>319</v>
      </c>
      <c r="Q58" s="62">
        <v>12</v>
      </c>
      <c r="R58" s="49" t="s">
        <v>2140</v>
      </c>
      <c r="S58" s="35" t="s">
        <v>2067</v>
      </c>
      <c r="T58" s="38" t="s">
        <v>106</v>
      </c>
    </row>
    <row r="59" spans="1:20" ht="12.75">
      <c r="A59" s="13">
        <v>57</v>
      </c>
      <c r="B59" s="38" t="s">
        <v>45</v>
      </c>
      <c r="C59" s="18">
        <v>43661</v>
      </c>
      <c r="D59" s="158">
        <v>6529</v>
      </c>
      <c r="E59" s="35" t="s">
        <v>2068</v>
      </c>
      <c r="F59" s="10">
        <v>5836.65</v>
      </c>
      <c r="G59" s="8"/>
      <c r="H59" s="8"/>
      <c r="I59" s="120">
        <v>1718.76</v>
      </c>
      <c r="J59" s="8"/>
      <c r="K59" s="10">
        <v>2145482</v>
      </c>
      <c r="L59" s="36" t="s">
        <v>102</v>
      </c>
      <c r="M59" s="148" t="s">
        <v>302</v>
      </c>
      <c r="N59" s="38" t="s">
        <v>2069</v>
      </c>
      <c r="O59" s="36" t="s">
        <v>2070</v>
      </c>
      <c r="P59" s="48" t="s">
        <v>1035</v>
      </c>
      <c r="Q59" s="62">
        <v>31</v>
      </c>
      <c r="R59" s="49" t="s">
        <v>2071</v>
      </c>
      <c r="S59" s="35" t="s">
        <v>2072</v>
      </c>
      <c r="T59" s="38" t="s">
        <v>284</v>
      </c>
    </row>
    <row r="60" spans="1:20" ht="12.75">
      <c r="A60" s="13">
        <v>58</v>
      </c>
      <c r="B60" s="38" t="s">
        <v>45</v>
      </c>
      <c r="C60" s="18">
        <v>43663</v>
      </c>
      <c r="D60" s="158">
        <v>6615</v>
      </c>
      <c r="E60" s="35" t="s">
        <v>1881</v>
      </c>
      <c r="F60" s="10">
        <v>38146.82</v>
      </c>
      <c r="G60" s="8"/>
      <c r="H60" s="8"/>
      <c r="I60" s="120">
        <v>6568.06</v>
      </c>
      <c r="J60" s="8"/>
      <c r="K60" s="10">
        <v>12600761</v>
      </c>
      <c r="L60" s="36" t="s">
        <v>102</v>
      </c>
      <c r="M60" s="148" t="s">
        <v>579</v>
      </c>
      <c r="N60" s="38" t="s">
        <v>2073</v>
      </c>
      <c r="O60" s="36" t="s">
        <v>2074</v>
      </c>
      <c r="P60" s="48" t="s">
        <v>312</v>
      </c>
      <c r="Q60" s="62">
        <v>37</v>
      </c>
      <c r="R60" s="49" t="s">
        <v>842</v>
      </c>
      <c r="S60" s="35" t="s">
        <v>2075</v>
      </c>
      <c r="T60" s="38" t="s">
        <v>106</v>
      </c>
    </row>
    <row r="61" spans="1:20" ht="12.75">
      <c r="A61" s="13">
        <v>59</v>
      </c>
      <c r="B61" s="38" t="s">
        <v>45</v>
      </c>
      <c r="C61" s="18">
        <v>43664</v>
      </c>
      <c r="D61" s="158">
        <v>5135</v>
      </c>
      <c r="E61" s="167" t="s">
        <v>628</v>
      </c>
      <c r="F61" s="10">
        <v>280.19</v>
      </c>
      <c r="G61" s="8"/>
      <c r="H61" s="8"/>
      <c r="I61" s="120">
        <v>2357.46</v>
      </c>
      <c r="J61" s="8"/>
      <c r="K61" s="10">
        <v>27809</v>
      </c>
      <c r="L61" s="36" t="s">
        <v>2076</v>
      </c>
      <c r="M61" s="148" t="s">
        <v>2077</v>
      </c>
      <c r="N61" s="38" t="s">
        <v>2078</v>
      </c>
      <c r="O61" s="36" t="s">
        <v>2079</v>
      </c>
      <c r="P61" s="48" t="s">
        <v>1092</v>
      </c>
      <c r="Q61" s="62">
        <v>16</v>
      </c>
      <c r="R61" s="49" t="s">
        <v>511</v>
      </c>
      <c r="S61" s="35" t="s">
        <v>2080</v>
      </c>
      <c r="T61" s="38" t="s">
        <v>284</v>
      </c>
    </row>
    <row r="62" spans="1:20" ht="12.75">
      <c r="A62" s="13">
        <v>60</v>
      </c>
      <c r="B62" s="38" t="s">
        <v>45</v>
      </c>
      <c r="C62" s="18">
        <v>43664</v>
      </c>
      <c r="D62" s="158">
        <v>3932</v>
      </c>
      <c r="E62" s="35" t="s">
        <v>2081</v>
      </c>
      <c r="F62" s="10">
        <v>22898.04</v>
      </c>
      <c r="G62" s="8"/>
      <c r="H62" s="8"/>
      <c r="I62" s="120">
        <v>2666.22</v>
      </c>
      <c r="J62" s="8"/>
      <c r="K62" s="10">
        <v>8627638</v>
      </c>
      <c r="L62" s="36" t="s">
        <v>475</v>
      </c>
      <c r="M62" s="148" t="s">
        <v>1197</v>
      </c>
      <c r="N62" s="38" t="s">
        <v>2082</v>
      </c>
      <c r="O62" s="36" t="s">
        <v>136</v>
      </c>
      <c r="P62" s="48" t="s">
        <v>137</v>
      </c>
      <c r="Q62" s="62">
        <v>16</v>
      </c>
      <c r="R62" s="49" t="s">
        <v>260</v>
      </c>
      <c r="S62" s="35" t="s">
        <v>2083</v>
      </c>
      <c r="T62" s="38" t="s">
        <v>106</v>
      </c>
    </row>
    <row r="63" spans="1:20" ht="12.75">
      <c r="A63" s="13">
        <v>61</v>
      </c>
      <c r="B63" s="38" t="s">
        <v>45</v>
      </c>
      <c r="C63" s="77">
        <v>43682</v>
      </c>
      <c r="D63" s="158">
        <v>6512</v>
      </c>
      <c r="E63" s="35" t="s">
        <v>2141</v>
      </c>
      <c r="F63" s="10">
        <v>29174.85</v>
      </c>
      <c r="G63" s="8"/>
      <c r="H63" s="8"/>
      <c r="I63" s="120">
        <v>5750.31</v>
      </c>
      <c r="J63" s="8"/>
      <c r="K63" s="10">
        <v>9743250</v>
      </c>
      <c r="L63" s="36" t="s">
        <v>102</v>
      </c>
      <c r="M63" s="148" t="s">
        <v>2142</v>
      </c>
      <c r="N63" s="38" t="s">
        <v>2143</v>
      </c>
      <c r="O63" s="36" t="s">
        <v>2144</v>
      </c>
      <c r="P63" s="48" t="s">
        <v>312</v>
      </c>
      <c r="Q63" s="62">
        <v>37</v>
      </c>
      <c r="R63" s="49" t="s">
        <v>2145</v>
      </c>
      <c r="S63" s="35">
        <v>1567</v>
      </c>
      <c r="T63" s="38" t="s">
        <v>106</v>
      </c>
    </row>
    <row r="64" spans="1:20" ht="12.75">
      <c r="A64" s="13">
        <v>62</v>
      </c>
      <c r="B64" s="38" t="s">
        <v>45</v>
      </c>
      <c r="C64" s="18">
        <v>43682</v>
      </c>
      <c r="D64" s="158">
        <v>6512</v>
      </c>
      <c r="E64" s="35" t="s">
        <v>2141</v>
      </c>
      <c r="F64" s="10">
        <v>29374.05</v>
      </c>
      <c r="G64" s="8"/>
      <c r="H64" s="8"/>
      <c r="I64" s="120">
        <v>5782.2</v>
      </c>
      <c r="J64" s="8"/>
      <c r="K64" s="10">
        <v>9808929</v>
      </c>
      <c r="L64" s="36" t="s">
        <v>102</v>
      </c>
      <c r="M64" s="148" t="s">
        <v>2142</v>
      </c>
      <c r="N64" s="38" t="s">
        <v>2146</v>
      </c>
      <c r="O64" s="36" t="s">
        <v>2144</v>
      </c>
      <c r="P64" s="48" t="s">
        <v>312</v>
      </c>
      <c r="Q64" s="62">
        <v>37</v>
      </c>
      <c r="R64" s="49" t="s">
        <v>2147</v>
      </c>
      <c r="S64" s="35" t="s">
        <v>2148</v>
      </c>
      <c r="T64" s="38" t="s">
        <v>106</v>
      </c>
    </row>
    <row r="65" spans="1:20" ht="12.75">
      <c r="A65" s="13">
        <v>63</v>
      </c>
      <c r="B65" s="38" t="s">
        <v>45</v>
      </c>
      <c r="C65" s="18">
        <v>43697</v>
      </c>
      <c r="D65" s="158">
        <v>241</v>
      </c>
      <c r="E65" s="35" t="s">
        <v>2149</v>
      </c>
      <c r="F65" s="10">
        <v>4950.44</v>
      </c>
      <c r="G65" s="8"/>
      <c r="H65" s="8"/>
      <c r="I65" s="120">
        <v>1489</v>
      </c>
      <c r="J65" s="8"/>
      <c r="K65" s="10">
        <v>1854761</v>
      </c>
      <c r="L65" s="36" t="s">
        <v>102</v>
      </c>
      <c r="M65" s="148" t="s">
        <v>302</v>
      </c>
      <c r="N65" s="38" t="s">
        <v>2150</v>
      </c>
      <c r="O65" s="36" t="s">
        <v>2151</v>
      </c>
      <c r="P65" s="48" t="s">
        <v>640</v>
      </c>
      <c r="Q65" s="62">
        <v>7</v>
      </c>
      <c r="R65" s="49" t="s">
        <v>641</v>
      </c>
      <c r="S65" s="35" t="s">
        <v>2152</v>
      </c>
      <c r="T65" s="38" t="s">
        <v>284</v>
      </c>
    </row>
    <row r="66" spans="1:20" ht="12.75">
      <c r="A66" s="13">
        <v>64</v>
      </c>
      <c r="B66" s="38" t="s">
        <v>45</v>
      </c>
      <c r="C66" s="18">
        <v>43700</v>
      </c>
      <c r="D66" s="158">
        <v>6618</v>
      </c>
      <c r="E66" s="167" t="s">
        <v>858</v>
      </c>
      <c r="F66" s="10">
        <v>64130.43</v>
      </c>
      <c r="G66" s="8"/>
      <c r="H66" s="8"/>
      <c r="I66" s="120">
        <v>11998.8</v>
      </c>
      <c r="J66" s="8"/>
      <c r="K66" s="10">
        <v>19923805</v>
      </c>
      <c r="L66" s="36" t="s">
        <v>102</v>
      </c>
      <c r="M66" s="148" t="s">
        <v>2153</v>
      </c>
      <c r="N66" s="38" t="s">
        <v>2154</v>
      </c>
      <c r="O66" s="36" t="s">
        <v>2155</v>
      </c>
      <c r="P66" s="48" t="s">
        <v>2156</v>
      </c>
      <c r="Q66" s="62">
        <v>37</v>
      </c>
      <c r="R66" s="49" t="s">
        <v>1478</v>
      </c>
      <c r="S66" s="35">
        <v>1981</v>
      </c>
      <c r="T66" s="38" t="s">
        <v>106</v>
      </c>
    </row>
    <row r="67" spans="1:20" ht="12.75">
      <c r="A67" s="13">
        <v>65</v>
      </c>
      <c r="B67" s="38" t="s">
        <v>45</v>
      </c>
      <c r="C67" s="18">
        <v>43707</v>
      </c>
      <c r="D67" s="158">
        <v>3932</v>
      </c>
      <c r="E67" s="35" t="s">
        <v>2157</v>
      </c>
      <c r="F67" s="10">
        <v>25696.22</v>
      </c>
      <c r="G67" s="8"/>
      <c r="H67" s="8"/>
      <c r="I67" s="120">
        <v>2837.23</v>
      </c>
      <c r="J67" s="8"/>
      <c r="K67" s="10">
        <v>9385393</v>
      </c>
      <c r="L67" s="36" t="s">
        <v>475</v>
      </c>
      <c r="M67" s="148" t="s">
        <v>1197</v>
      </c>
      <c r="N67" s="38" t="s">
        <v>2158</v>
      </c>
      <c r="O67" s="36" t="s">
        <v>2159</v>
      </c>
      <c r="P67" s="48" t="s">
        <v>2160</v>
      </c>
      <c r="Q67" s="62">
        <v>16</v>
      </c>
      <c r="R67" s="49" t="s">
        <v>445</v>
      </c>
      <c r="S67" s="35" t="s">
        <v>2161</v>
      </c>
      <c r="T67" s="38" t="s">
        <v>106</v>
      </c>
    </row>
    <row r="68" spans="1:20" ht="12.75">
      <c r="A68" s="13">
        <v>66</v>
      </c>
      <c r="B68" s="38" t="s">
        <v>45</v>
      </c>
      <c r="C68" s="18">
        <v>43710</v>
      </c>
      <c r="D68" s="158">
        <v>6629</v>
      </c>
      <c r="E68" s="35" t="s">
        <v>2452</v>
      </c>
      <c r="F68" s="10">
        <v>8096.17</v>
      </c>
      <c r="G68" s="8"/>
      <c r="H68" s="8"/>
      <c r="I68" s="120">
        <v>2043.39</v>
      </c>
      <c r="J68" s="8"/>
      <c r="K68" s="10">
        <v>2847222</v>
      </c>
      <c r="L68" s="36" t="s">
        <v>102</v>
      </c>
      <c r="M68" s="148" t="s">
        <v>433</v>
      </c>
      <c r="N68" s="38" t="s">
        <v>2453</v>
      </c>
      <c r="O68" s="36" t="s">
        <v>2454</v>
      </c>
      <c r="P68" s="48" t="s">
        <v>1035</v>
      </c>
      <c r="Q68" s="62">
        <v>31</v>
      </c>
      <c r="R68" s="49" t="s">
        <v>600</v>
      </c>
      <c r="S68" s="35" t="s">
        <v>2455</v>
      </c>
      <c r="T68" s="38" t="s">
        <v>284</v>
      </c>
    </row>
    <row r="69" spans="1:20" ht="12.75">
      <c r="A69" s="13">
        <v>67</v>
      </c>
      <c r="B69" s="38" t="s">
        <v>45</v>
      </c>
      <c r="C69" s="18">
        <v>43714</v>
      </c>
      <c r="D69" s="158">
        <v>5469</v>
      </c>
      <c r="E69" s="35" t="s">
        <v>2456</v>
      </c>
      <c r="F69" s="10">
        <v>12676.31</v>
      </c>
      <c r="G69" s="8"/>
      <c r="H69" s="8"/>
      <c r="I69" s="120">
        <v>3528.75</v>
      </c>
      <c r="J69" s="8"/>
      <c r="K69" s="10">
        <v>4753839</v>
      </c>
      <c r="L69" s="36" t="s">
        <v>102</v>
      </c>
      <c r="M69" s="148" t="s">
        <v>302</v>
      </c>
      <c r="N69" s="38" t="s">
        <v>2457</v>
      </c>
      <c r="O69" s="36" t="s">
        <v>2459</v>
      </c>
      <c r="P69" s="48" t="s">
        <v>2458</v>
      </c>
      <c r="Q69" s="62">
        <v>22</v>
      </c>
      <c r="R69" s="49" t="s">
        <v>2460</v>
      </c>
      <c r="S69" s="35" t="s">
        <v>2461</v>
      </c>
      <c r="T69" s="38" t="s">
        <v>106</v>
      </c>
    </row>
    <row r="70" spans="1:20" ht="12.75">
      <c r="A70" s="13">
        <v>68</v>
      </c>
      <c r="B70" s="38" t="s">
        <v>45</v>
      </c>
      <c r="C70" s="18">
        <v>43720</v>
      </c>
      <c r="D70" s="158">
        <v>738</v>
      </c>
      <c r="E70" s="35" t="s">
        <v>2462</v>
      </c>
      <c r="F70" s="10">
        <v>5949.53</v>
      </c>
      <c r="G70" s="8"/>
      <c r="H70" s="8"/>
      <c r="I70" s="120">
        <v>1794.6</v>
      </c>
      <c r="J70" s="8"/>
      <c r="K70" s="10">
        <v>2249455</v>
      </c>
      <c r="L70" s="36" t="s">
        <v>102</v>
      </c>
      <c r="M70" s="148" t="s">
        <v>302</v>
      </c>
      <c r="N70" s="38" t="s">
        <v>2463</v>
      </c>
      <c r="O70" s="36" t="s">
        <v>2464</v>
      </c>
      <c r="P70" s="48" t="s">
        <v>588</v>
      </c>
      <c r="Q70" s="62">
        <v>7</v>
      </c>
      <c r="R70" s="49" t="s">
        <v>2465</v>
      </c>
      <c r="S70" s="35" t="s">
        <v>2466</v>
      </c>
      <c r="T70" s="38" t="s">
        <v>284</v>
      </c>
    </row>
    <row r="71" spans="1:20" ht="12.75">
      <c r="A71" s="13">
        <v>69</v>
      </c>
      <c r="B71" s="38" t="s">
        <v>45</v>
      </c>
      <c r="C71" s="18">
        <v>43721</v>
      </c>
      <c r="D71" s="158">
        <v>3037</v>
      </c>
      <c r="E71" s="35" t="s">
        <v>2467</v>
      </c>
      <c r="F71" s="10">
        <v>35015.45</v>
      </c>
      <c r="G71" s="8"/>
      <c r="H71" s="8"/>
      <c r="I71" s="120">
        <v>5044.41</v>
      </c>
      <c r="J71" s="8"/>
      <c r="K71" s="10">
        <v>11926105</v>
      </c>
      <c r="L71" s="36" t="s">
        <v>475</v>
      </c>
      <c r="M71" s="166" t="s">
        <v>579</v>
      </c>
      <c r="N71" s="148" t="s">
        <v>2468</v>
      </c>
      <c r="O71" s="36" t="s">
        <v>2469</v>
      </c>
      <c r="P71" s="48" t="s">
        <v>1030</v>
      </c>
      <c r="Q71" s="62">
        <v>13</v>
      </c>
      <c r="R71" s="49" t="s">
        <v>2470</v>
      </c>
      <c r="S71" s="35" t="s">
        <v>2471</v>
      </c>
      <c r="T71" s="38" t="s">
        <v>106</v>
      </c>
    </row>
    <row r="72" spans="1:20" ht="12.75">
      <c r="A72" s="13">
        <v>70</v>
      </c>
      <c r="B72" s="38" t="s">
        <v>45</v>
      </c>
      <c r="C72" s="18">
        <v>43724</v>
      </c>
      <c r="D72" s="158">
        <v>527</v>
      </c>
      <c r="E72" s="167" t="s">
        <v>1234</v>
      </c>
      <c r="F72" s="10">
        <v>86.28</v>
      </c>
      <c r="G72" s="8"/>
      <c r="H72" s="8"/>
      <c r="I72" s="120">
        <v>916.05</v>
      </c>
      <c r="J72" s="8"/>
      <c r="K72" s="10">
        <v>23127</v>
      </c>
      <c r="L72" s="36" t="s">
        <v>102</v>
      </c>
      <c r="M72" s="148" t="s">
        <v>140</v>
      </c>
      <c r="N72" s="38" t="s">
        <v>990</v>
      </c>
      <c r="O72" s="36" t="s">
        <v>2472</v>
      </c>
      <c r="P72" s="48" t="s">
        <v>2473</v>
      </c>
      <c r="Q72" s="62">
        <v>9</v>
      </c>
      <c r="R72" s="49" t="s">
        <v>636</v>
      </c>
      <c r="S72" s="35" t="s">
        <v>2474</v>
      </c>
      <c r="T72" s="38" t="s">
        <v>284</v>
      </c>
    </row>
    <row r="73" spans="1:20" ht="12.75">
      <c r="A73" s="13">
        <v>71</v>
      </c>
      <c r="B73" s="38" t="s">
        <v>45</v>
      </c>
      <c r="C73" s="18">
        <v>43733</v>
      </c>
      <c r="D73" s="158">
        <v>6512</v>
      </c>
      <c r="E73" s="167" t="s">
        <v>858</v>
      </c>
      <c r="F73" s="10">
        <v>13541.72</v>
      </c>
      <c r="G73" s="8"/>
      <c r="H73" s="8"/>
      <c r="I73" s="120">
        <v>1871.38</v>
      </c>
      <c r="J73" s="8"/>
      <c r="K73" s="10">
        <v>4842480</v>
      </c>
      <c r="L73" s="36" t="s">
        <v>102</v>
      </c>
      <c r="M73" s="148" t="s">
        <v>611</v>
      </c>
      <c r="N73" s="38" t="s">
        <v>2475</v>
      </c>
      <c r="O73" s="36" t="s">
        <v>2476</v>
      </c>
      <c r="P73" s="48" t="s">
        <v>2477</v>
      </c>
      <c r="Q73" s="62">
        <v>37</v>
      </c>
      <c r="R73" s="49" t="s">
        <v>2382</v>
      </c>
      <c r="S73" s="153">
        <v>1567</v>
      </c>
      <c r="T73" s="38" t="s">
        <v>106</v>
      </c>
    </row>
    <row r="74" spans="1:20" ht="12.75">
      <c r="A74" s="13">
        <v>72</v>
      </c>
      <c r="B74" s="38" t="s">
        <v>45</v>
      </c>
      <c r="C74" s="18">
        <v>43738</v>
      </c>
      <c r="D74" s="158">
        <v>3001</v>
      </c>
      <c r="E74" s="167" t="s">
        <v>2478</v>
      </c>
      <c r="F74" s="10">
        <v>54158.46</v>
      </c>
      <c r="G74" s="8"/>
      <c r="H74" s="8"/>
      <c r="I74" s="120">
        <v>6958.83</v>
      </c>
      <c r="J74" s="8"/>
      <c r="K74" s="10">
        <v>17214618</v>
      </c>
      <c r="L74" s="36" t="s">
        <v>475</v>
      </c>
      <c r="M74" s="148" t="s">
        <v>2479</v>
      </c>
      <c r="N74" s="38" t="s">
        <v>2480</v>
      </c>
      <c r="O74" s="36" t="s">
        <v>2481</v>
      </c>
      <c r="P74" s="48" t="s">
        <v>2482</v>
      </c>
      <c r="Q74" s="62">
        <v>12</v>
      </c>
      <c r="R74" s="49" t="s">
        <v>1071</v>
      </c>
      <c r="S74" s="35" t="s">
        <v>2483</v>
      </c>
      <c r="T74" s="38" t="s">
        <v>106</v>
      </c>
    </row>
    <row r="75" spans="1:20" ht="12.75">
      <c r="A75" s="13">
        <v>73</v>
      </c>
      <c r="B75" s="38" t="s">
        <v>45</v>
      </c>
      <c r="C75" s="18">
        <v>43752</v>
      </c>
      <c r="D75" s="158">
        <v>6527</v>
      </c>
      <c r="E75" s="167" t="s">
        <v>2687</v>
      </c>
      <c r="F75" s="10">
        <v>14435.2</v>
      </c>
      <c r="G75" s="8"/>
      <c r="H75" s="8"/>
      <c r="I75" s="120">
        <v>2810</v>
      </c>
      <c r="J75" s="8"/>
      <c r="K75" s="10">
        <v>4841024</v>
      </c>
      <c r="L75" s="36" t="s">
        <v>102</v>
      </c>
      <c r="M75" s="148" t="s">
        <v>272</v>
      </c>
      <c r="N75" s="38" t="s">
        <v>2688</v>
      </c>
      <c r="O75" s="36" t="s">
        <v>2689</v>
      </c>
      <c r="P75" s="48" t="s">
        <v>1004</v>
      </c>
      <c r="Q75" s="62">
        <v>31</v>
      </c>
      <c r="R75" s="49" t="s">
        <v>2690</v>
      </c>
      <c r="S75" s="35" t="s">
        <v>2691</v>
      </c>
      <c r="T75" s="38" t="s">
        <v>106</v>
      </c>
    </row>
    <row r="76" spans="1:20" ht="12.75">
      <c r="A76" s="13">
        <v>74</v>
      </c>
      <c r="B76" s="38" t="s">
        <v>45</v>
      </c>
      <c r="C76" s="18">
        <v>43756</v>
      </c>
      <c r="D76" s="158">
        <v>6523</v>
      </c>
      <c r="E76" s="167" t="s">
        <v>818</v>
      </c>
      <c r="F76" s="10">
        <v>5552.92</v>
      </c>
      <c r="G76" s="8"/>
      <c r="H76" s="8"/>
      <c r="I76" s="120">
        <v>1231.7</v>
      </c>
      <c r="J76" s="8"/>
      <c r="K76" s="10">
        <v>1569523</v>
      </c>
      <c r="L76" s="36" t="s">
        <v>102</v>
      </c>
      <c r="M76" s="148" t="s">
        <v>611</v>
      </c>
      <c r="N76" s="38" t="s">
        <v>2692</v>
      </c>
      <c r="O76" s="36" t="s">
        <v>2693</v>
      </c>
      <c r="P76" s="48" t="s">
        <v>2050</v>
      </c>
      <c r="Q76" s="62">
        <v>31</v>
      </c>
      <c r="R76" s="49" t="s">
        <v>600</v>
      </c>
      <c r="S76" s="35" t="s">
        <v>2694</v>
      </c>
      <c r="T76" s="38" t="s">
        <v>284</v>
      </c>
    </row>
    <row r="77" spans="1:20" ht="12.75">
      <c r="A77" s="13">
        <v>75</v>
      </c>
      <c r="B77" s="38" t="s">
        <v>45</v>
      </c>
      <c r="C77" s="18">
        <v>43766</v>
      </c>
      <c r="D77" s="158">
        <v>6616</v>
      </c>
      <c r="E77" s="167" t="s">
        <v>2695</v>
      </c>
      <c r="F77" s="10">
        <v>13234.03</v>
      </c>
      <c r="G77" s="8"/>
      <c r="H77" s="8"/>
      <c r="I77" s="120">
        <v>2141.37</v>
      </c>
      <c r="J77" s="8"/>
      <c r="K77" s="10">
        <v>4338258</v>
      </c>
      <c r="L77" s="36" t="s">
        <v>102</v>
      </c>
      <c r="M77" s="148" t="s">
        <v>622</v>
      </c>
      <c r="N77" s="38" t="s">
        <v>2696</v>
      </c>
      <c r="O77" s="36" t="s">
        <v>2697</v>
      </c>
      <c r="P77" s="48" t="s">
        <v>1022</v>
      </c>
      <c r="Q77" s="62">
        <v>37</v>
      </c>
      <c r="R77" s="49" t="s">
        <v>2698</v>
      </c>
      <c r="S77" s="35" t="s">
        <v>2699</v>
      </c>
      <c r="T77" s="38" t="s">
        <v>106</v>
      </c>
    </row>
    <row r="78" spans="1:20" ht="12.75">
      <c r="A78" s="13">
        <v>76</v>
      </c>
      <c r="B78" s="38" t="s">
        <v>45</v>
      </c>
      <c r="C78" s="18">
        <v>43767</v>
      </c>
      <c r="D78" s="158">
        <v>1427</v>
      </c>
      <c r="E78" s="167" t="s">
        <v>2700</v>
      </c>
      <c r="F78" s="10">
        <v>5373.41</v>
      </c>
      <c r="G78" s="8"/>
      <c r="H78" s="8"/>
      <c r="I78" s="120">
        <v>1204.9</v>
      </c>
      <c r="J78" s="8"/>
      <c r="K78" s="10">
        <v>2100121</v>
      </c>
      <c r="L78" s="36" t="s">
        <v>102</v>
      </c>
      <c r="M78" s="148" t="s">
        <v>177</v>
      </c>
      <c r="N78" s="38" t="s">
        <v>2701</v>
      </c>
      <c r="O78" s="36" t="s">
        <v>2702</v>
      </c>
      <c r="P78" s="48" t="s">
        <v>2703</v>
      </c>
      <c r="Q78" s="62">
        <v>9</v>
      </c>
      <c r="R78" s="49" t="s">
        <v>2704</v>
      </c>
      <c r="S78" s="35" t="s">
        <v>2705</v>
      </c>
      <c r="T78" s="38" t="s">
        <v>284</v>
      </c>
    </row>
    <row r="79" spans="1:20" ht="12.75">
      <c r="A79" s="13">
        <v>77</v>
      </c>
      <c r="B79" s="38" t="s">
        <v>45</v>
      </c>
      <c r="C79" s="18">
        <v>43777</v>
      </c>
      <c r="D79" s="158">
        <v>6512</v>
      </c>
      <c r="E79" s="167" t="s">
        <v>2851</v>
      </c>
      <c r="F79" s="10">
        <v>27271.36</v>
      </c>
      <c r="G79" s="8"/>
      <c r="H79" s="8"/>
      <c r="I79" s="120">
        <v>3810.79</v>
      </c>
      <c r="J79" s="8"/>
      <c r="K79" s="10">
        <v>9349795</v>
      </c>
      <c r="L79" s="36" t="s">
        <v>102</v>
      </c>
      <c r="M79" s="148" t="s">
        <v>591</v>
      </c>
      <c r="N79" s="38" t="s">
        <v>2852</v>
      </c>
      <c r="O79" s="36" t="s">
        <v>2476</v>
      </c>
      <c r="P79" s="48" t="s">
        <v>2477</v>
      </c>
      <c r="Q79" s="62">
        <v>37</v>
      </c>
      <c r="R79" s="49" t="s">
        <v>600</v>
      </c>
      <c r="S79" s="35" t="s">
        <v>2853</v>
      </c>
      <c r="T79" s="38" t="s">
        <v>106</v>
      </c>
    </row>
    <row r="80" spans="1:20" ht="12.75">
      <c r="A80" s="13">
        <v>78</v>
      </c>
      <c r="B80" s="38" t="s">
        <v>45</v>
      </c>
      <c r="C80" s="18">
        <v>43780</v>
      </c>
      <c r="D80" s="158">
        <v>43</v>
      </c>
      <c r="E80" s="167" t="s">
        <v>2854</v>
      </c>
      <c r="F80" s="10">
        <v>12156.15</v>
      </c>
      <c r="G80" s="8"/>
      <c r="H80" s="8"/>
      <c r="I80" s="120">
        <v>1971.72</v>
      </c>
      <c r="J80" s="8"/>
      <c r="K80" s="10">
        <v>4204039</v>
      </c>
      <c r="L80" s="36" t="s">
        <v>102</v>
      </c>
      <c r="M80" s="148" t="s">
        <v>302</v>
      </c>
      <c r="N80" s="38" t="s">
        <v>2855</v>
      </c>
      <c r="O80" s="36" t="s">
        <v>2856</v>
      </c>
      <c r="P80" s="48" t="s">
        <v>2857</v>
      </c>
      <c r="Q80" s="62">
        <v>7</v>
      </c>
      <c r="R80" s="49" t="s">
        <v>2858</v>
      </c>
      <c r="S80" s="35" t="s">
        <v>2859</v>
      </c>
      <c r="T80" s="38" t="s">
        <v>106</v>
      </c>
    </row>
    <row r="81" spans="1:20" ht="12.75">
      <c r="A81" s="13">
        <v>79</v>
      </c>
      <c r="B81" s="38" t="s">
        <v>45</v>
      </c>
      <c r="C81" s="18">
        <v>43781</v>
      </c>
      <c r="D81" s="158">
        <v>1017</v>
      </c>
      <c r="E81" s="167">
        <v>30</v>
      </c>
      <c r="F81" s="10">
        <v>810.99</v>
      </c>
      <c r="G81" s="8"/>
      <c r="H81" s="8"/>
      <c r="I81" s="120">
        <v>559.5</v>
      </c>
      <c r="J81" s="8"/>
      <c r="K81" s="10">
        <v>3092433</v>
      </c>
      <c r="L81" s="36" t="s">
        <v>102</v>
      </c>
      <c r="M81" s="148" t="s">
        <v>2860</v>
      </c>
      <c r="N81" s="38" t="s">
        <v>2861</v>
      </c>
      <c r="O81" s="36" t="s">
        <v>2862</v>
      </c>
      <c r="P81" s="48" t="s">
        <v>1386</v>
      </c>
      <c r="Q81" s="62">
        <v>10</v>
      </c>
      <c r="R81" s="49" t="s">
        <v>1049</v>
      </c>
      <c r="S81" s="35">
        <v>337</v>
      </c>
      <c r="T81" s="38" t="s">
        <v>284</v>
      </c>
    </row>
    <row r="82" spans="1:20" ht="12.75">
      <c r="A82" s="13">
        <v>80</v>
      </c>
      <c r="B82" s="38" t="s">
        <v>45</v>
      </c>
      <c r="C82" s="18">
        <v>43782</v>
      </c>
      <c r="D82" s="158">
        <v>5639</v>
      </c>
      <c r="E82" s="167">
        <v>48</v>
      </c>
      <c r="F82" s="10">
        <v>3652.24</v>
      </c>
      <c r="G82" s="8"/>
      <c r="H82" s="8"/>
      <c r="I82" s="120">
        <v>56232</v>
      </c>
      <c r="J82" s="8"/>
      <c r="K82" s="10">
        <v>14564794</v>
      </c>
      <c r="L82" s="36" t="s">
        <v>2863</v>
      </c>
      <c r="M82" s="148" t="s">
        <v>2864</v>
      </c>
      <c r="N82" s="38" t="s">
        <v>2865</v>
      </c>
      <c r="O82" s="36" t="s">
        <v>2866</v>
      </c>
      <c r="P82" s="48" t="s">
        <v>2867</v>
      </c>
      <c r="Q82" s="62">
        <v>19</v>
      </c>
      <c r="R82" s="49" t="s">
        <v>511</v>
      </c>
      <c r="S82" s="35">
        <v>774</v>
      </c>
      <c r="T82" s="38" t="s">
        <v>284</v>
      </c>
    </row>
    <row r="83" spans="1:20" ht="12.75">
      <c r="A83" s="13">
        <v>81</v>
      </c>
      <c r="B83" s="38" t="s">
        <v>45</v>
      </c>
      <c r="C83" s="18">
        <v>43803</v>
      </c>
      <c r="D83" s="158">
        <v>719</v>
      </c>
      <c r="E83" s="167">
        <v>10</v>
      </c>
      <c r="F83" s="10">
        <v>237.84</v>
      </c>
      <c r="G83" s="8"/>
      <c r="H83" s="8"/>
      <c r="I83" s="120">
        <v>440.55</v>
      </c>
      <c r="J83" s="8"/>
      <c r="K83" s="10">
        <v>23073958</v>
      </c>
      <c r="L83" s="36" t="s">
        <v>676</v>
      </c>
      <c r="M83" s="148" t="s">
        <v>140</v>
      </c>
      <c r="N83" s="38" t="s">
        <v>3053</v>
      </c>
      <c r="O83" s="36" t="s">
        <v>3054</v>
      </c>
      <c r="P83" s="48" t="s">
        <v>3055</v>
      </c>
      <c r="Q83" s="62">
        <v>9</v>
      </c>
      <c r="R83" s="49" t="s">
        <v>661</v>
      </c>
      <c r="S83" s="35">
        <v>1929</v>
      </c>
      <c r="T83" s="38" t="s">
        <v>284</v>
      </c>
    </row>
    <row r="84" spans="1:20" ht="12.75">
      <c r="A84" s="13">
        <v>82</v>
      </c>
      <c r="B84" s="38" t="s">
        <v>45</v>
      </c>
      <c r="C84" s="18">
        <v>43816</v>
      </c>
      <c r="D84" s="158">
        <v>2769</v>
      </c>
      <c r="E84" s="167" t="s">
        <v>3056</v>
      </c>
      <c r="F84" s="10">
        <v>6506.04</v>
      </c>
      <c r="G84" s="8"/>
      <c r="H84" s="8"/>
      <c r="I84" s="120">
        <v>1818.65</v>
      </c>
      <c r="J84" s="8"/>
      <c r="K84" s="10">
        <v>1631280060</v>
      </c>
      <c r="L84" s="36" t="s">
        <v>102</v>
      </c>
      <c r="M84" s="148" t="s">
        <v>302</v>
      </c>
      <c r="N84" s="38" t="s">
        <v>3057</v>
      </c>
      <c r="O84" s="36" t="s">
        <v>3058</v>
      </c>
      <c r="P84" s="48" t="s">
        <v>3059</v>
      </c>
      <c r="Q84" s="62">
        <v>1</v>
      </c>
      <c r="R84" s="49" t="s">
        <v>3060</v>
      </c>
      <c r="S84" s="35" t="s">
        <v>3061</v>
      </c>
      <c r="T84" s="38" t="s">
        <v>284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  <ignoredErrors>
    <ignoredError sqref="E41 E29 E25:E26 E20 E18 E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3"/>
  <sheetViews>
    <sheetView zoomScalePageLayoutView="0" workbookViewId="0" topLeftCell="A1">
      <pane ySplit="1" topLeftCell="A11" activePane="bottomLeft" state="frozen"/>
      <selection pane="topLeft" activeCell="Q9" sqref="Q9"/>
      <selection pane="bottomLeft" activeCell="A44" sqref="A44"/>
    </sheetView>
  </sheetViews>
  <sheetFormatPr defaultColWidth="11.421875" defaultRowHeight="12.75"/>
  <cols>
    <col min="1" max="1" width="5.8515625" style="78" bestFit="1" customWidth="1"/>
    <col min="2" max="2" width="5.421875" style="78" bestFit="1" customWidth="1"/>
    <col min="3" max="3" width="10.140625" style="1" bestFit="1" customWidth="1"/>
    <col min="4" max="4" width="5.00390625" style="211" bestFit="1" customWidth="1"/>
    <col min="5" max="5" width="36.8515625" style="29" bestFit="1" customWidth="1"/>
    <col min="6" max="6" width="57.28125" style="1" bestFit="1" customWidth="1"/>
    <col min="7" max="7" width="11.7109375" style="29" bestFit="1" customWidth="1"/>
    <col min="8" max="8" width="50.00390625" style="1" bestFit="1" customWidth="1"/>
    <col min="9" max="9" width="26.57421875" style="29" bestFit="1" customWidth="1"/>
    <col min="10" max="10" width="105.140625" style="24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6" t="s">
        <v>57</v>
      </c>
      <c r="B1" s="96" t="s">
        <v>13</v>
      </c>
      <c r="C1" s="124" t="s">
        <v>17</v>
      </c>
      <c r="D1" s="218" t="s">
        <v>5</v>
      </c>
      <c r="E1" s="219"/>
      <c r="F1" s="127" t="s">
        <v>19</v>
      </c>
      <c r="G1" s="100" t="s">
        <v>6</v>
      </c>
      <c r="H1" s="127" t="s">
        <v>18</v>
      </c>
      <c r="I1" s="168" t="s">
        <v>25</v>
      </c>
      <c r="J1" s="171" t="s">
        <v>7</v>
      </c>
      <c r="K1" s="100" t="s">
        <v>8</v>
      </c>
    </row>
    <row r="2" spans="1:11" s="6" customFormat="1" ht="13.5" thickBot="1">
      <c r="A2" s="123"/>
      <c r="B2" s="123"/>
      <c r="C2" s="125"/>
      <c r="D2" s="209" t="s">
        <v>55</v>
      </c>
      <c r="E2" s="126" t="s">
        <v>56</v>
      </c>
      <c r="F2" s="128"/>
      <c r="G2" s="175"/>
      <c r="H2" s="128"/>
      <c r="I2" s="175"/>
      <c r="J2" s="172"/>
      <c r="K2" s="129"/>
    </row>
    <row r="3" spans="1:11" s="63" customFormat="1" ht="12.75">
      <c r="A3" s="46">
        <v>1</v>
      </c>
      <c r="B3" s="46" t="s">
        <v>58</v>
      </c>
      <c r="C3" s="77">
        <v>43476</v>
      </c>
      <c r="D3" s="95">
        <v>562</v>
      </c>
      <c r="E3" s="49" t="s">
        <v>610</v>
      </c>
      <c r="F3" s="36" t="s">
        <v>334</v>
      </c>
      <c r="G3" s="35" t="s">
        <v>386</v>
      </c>
      <c r="H3" s="36" t="s">
        <v>335</v>
      </c>
      <c r="I3" s="35">
        <v>4870</v>
      </c>
      <c r="J3" s="173" t="s">
        <v>385</v>
      </c>
      <c r="K3" s="38" t="s">
        <v>107</v>
      </c>
    </row>
    <row r="4" spans="1:11" s="63" customFormat="1" ht="12.75">
      <c r="A4" s="46">
        <v>2</v>
      </c>
      <c r="B4" s="46" t="s">
        <v>58</v>
      </c>
      <c r="C4" s="77">
        <v>43476</v>
      </c>
      <c r="D4" s="95">
        <v>766</v>
      </c>
      <c r="E4" s="49" t="s">
        <v>336</v>
      </c>
      <c r="F4" s="36" t="s">
        <v>337</v>
      </c>
      <c r="G4" s="35" t="s">
        <v>387</v>
      </c>
      <c r="H4" s="36" t="s">
        <v>338</v>
      </c>
      <c r="I4" s="35" t="s">
        <v>339</v>
      </c>
      <c r="J4" s="173" t="s">
        <v>388</v>
      </c>
      <c r="K4" s="38" t="s">
        <v>107</v>
      </c>
    </row>
    <row r="5" spans="1:11" ht="12.75">
      <c r="A5" s="13">
        <v>3</v>
      </c>
      <c r="B5" s="46" t="s">
        <v>58</v>
      </c>
      <c r="C5" s="7">
        <v>43479</v>
      </c>
      <c r="D5" s="210">
        <v>5152</v>
      </c>
      <c r="E5" s="49" t="s">
        <v>182</v>
      </c>
      <c r="F5" s="36" t="s">
        <v>340</v>
      </c>
      <c r="G5" s="35"/>
      <c r="H5" s="36" t="s">
        <v>341</v>
      </c>
      <c r="I5" s="35">
        <v>300</v>
      </c>
      <c r="J5" s="49" t="s">
        <v>389</v>
      </c>
      <c r="K5" s="38" t="s">
        <v>107</v>
      </c>
    </row>
    <row r="6" spans="1:11" ht="12.75">
      <c r="A6" s="13">
        <v>4</v>
      </c>
      <c r="B6" s="46" t="s">
        <v>58</v>
      </c>
      <c r="C6" s="7">
        <v>43493</v>
      </c>
      <c r="D6" s="210">
        <v>5835</v>
      </c>
      <c r="E6" s="49" t="s">
        <v>342</v>
      </c>
      <c r="F6" s="36" t="s">
        <v>343</v>
      </c>
      <c r="G6" s="35" t="s">
        <v>378</v>
      </c>
      <c r="H6" s="36" t="s">
        <v>344</v>
      </c>
      <c r="I6" s="35">
        <v>927</v>
      </c>
      <c r="J6" s="49" t="s">
        <v>390</v>
      </c>
      <c r="K6" s="38" t="s">
        <v>107</v>
      </c>
    </row>
    <row r="7" spans="1:11" ht="12.75">
      <c r="A7" s="13">
        <v>5</v>
      </c>
      <c r="B7" s="46" t="s">
        <v>58</v>
      </c>
      <c r="C7" s="77">
        <v>43507</v>
      </c>
      <c r="D7" s="210">
        <v>1027</v>
      </c>
      <c r="E7" s="167" t="s">
        <v>503</v>
      </c>
      <c r="F7" s="36" t="s">
        <v>645</v>
      </c>
      <c r="G7" s="35" t="s">
        <v>646</v>
      </c>
      <c r="H7" s="36" t="s">
        <v>647</v>
      </c>
      <c r="I7" s="153">
        <v>2362</v>
      </c>
      <c r="J7" s="49" t="s">
        <v>648</v>
      </c>
      <c r="K7" s="38" t="s">
        <v>107</v>
      </c>
    </row>
    <row r="8" spans="1:11" ht="12.75">
      <c r="A8" s="46">
        <v>6</v>
      </c>
      <c r="B8" s="46" t="s">
        <v>58</v>
      </c>
      <c r="C8" s="18">
        <v>43525</v>
      </c>
      <c r="D8" s="210">
        <v>3051</v>
      </c>
      <c r="E8" s="35" t="s">
        <v>972</v>
      </c>
      <c r="F8" s="36" t="s">
        <v>973</v>
      </c>
      <c r="G8" s="35" t="s">
        <v>974</v>
      </c>
      <c r="H8" s="36" t="s">
        <v>975</v>
      </c>
      <c r="I8" s="153">
        <v>4623</v>
      </c>
      <c r="J8" s="49" t="s">
        <v>976</v>
      </c>
      <c r="K8" s="38" t="s">
        <v>107</v>
      </c>
    </row>
    <row r="9" spans="1:11" ht="12.75">
      <c r="A9" s="13">
        <v>7</v>
      </c>
      <c r="B9" s="46" t="s">
        <v>58</v>
      </c>
      <c r="C9" s="18">
        <v>43531</v>
      </c>
      <c r="D9" s="210">
        <v>35</v>
      </c>
      <c r="E9" s="167" t="s">
        <v>116</v>
      </c>
      <c r="F9" s="36" t="s">
        <v>977</v>
      </c>
      <c r="G9" s="35" t="s">
        <v>978</v>
      </c>
      <c r="H9" s="36" t="s">
        <v>979</v>
      </c>
      <c r="I9" s="153">
        <v>3580</v>
      </c>
      <c r="J9" s="49" t="s">
        <v>980</v>
      </c>
      <c r="K9" s="38" t="s">
        <v>107</v>
      </c>
    </row>
    <row r="10" spans="1:11" ht="12.75">
      <c r="A10" s="13">
        <v>8</v>
      </c>
      <c r="B10" s="46" t="s">
        <v>58</v>
      </c>
      <c r="C10" s="18">
        <v>43544</v>
      </c>
      <c r="D10" s="210">
        <v>5401</v>
      </c>
      <c r="E10" s="35" t="s">
        <v>694</v>
      </c>
      <c r="F10" s="36" t="s">
        <v>981</v>
      </c>
      <c r="G10" s="35" t="s">
        <v>697</v>
      </c>
      <c r="H10" s="36" t="s">
        <v>982</v>
      </c>
      <c r="I10" s="35" t="s">
        <v>209</v>
      </c>
      <c r="J10" s="49" t="s">
        <v>983</v>
      </c>
      <c r="K10" s="38" t="s">
        <v>107</v>
      </c>
    </row>
    <row r="11" spans="1:12" ht="12.75">
      <c r="A11" s="13">
        <v>9</v>
      </c>
      <c r="B11" s="46" t="s">
        <v>58</v>
      </c>
      <c r="C11" s="18">
        <v>43553</v>
      </c>
      <c r="D11" s="210">
        <v>731</v>
      </c>
      <c r="E11" s="35" t="s">
        <v>660</v>
      </c>
      <c r="F11" s="36" t="s">
        <v>984</v>
      </c>
      <c r="G11" s="35"/>
      <c r="H11" s="36" t="s">
        <v>198</v>
      </c>
      <c r="I11" s="35">
        <v>2641</v>
      </c>
      <c r="J11" s="49" t="s">
        <v>985</v>
      </c>
      <c r="K11" s="38" t="s">
        <v>107</v>
      </c>
      <c r="L11" s="63"/>
    </row>
    <row r="12" spans="1:11" ht="12.75">
      <c r="A12" s="13">
        <v>10</v>
      </c>
      <c r="B12" s="46" t="s">
        <v>58</v>
      </c>
      <c r="C12" s="18">
        <v>43570</v>
      </c>
      <c r="D12" s="210">
        <v>2264</v>
      </c>
      <c r="E12" s="35" t="s">
        <v>925</v>
      </c>
      <c r="F12" s="36" t="s">
        <v>1464</v>
      </c>
      <c r="G12" s="35" t="s">
        <v>928</v>
      </c>
      <c r="H12" s="36" t="s">
        <v>185</v>
      </c>
      <c r="I12" s="153">
        <v>1644</v>
      </c>
      <c r="J12" s="49" t="s">
        <v>1207</v>
      </c>
      <c r="K12" s="38" t="s">
        <v>107</v>
      </c>
    </row>
    <row r="13" spans="1:11" ht="12.75">
      <c r="A13" s="13">
        <v>11</v>
      </c>
      <c r="B13" s="46" t="s">
        <v>58</v>
      </c>
      <c r="C13" s="18">
        <v>43607</v>
      </c>
      <c r="D13" s="210">
        <v>5407</v>
      </c>
      <c r="E13" s="35" t="s">
        <v>705</v>
      </c>
      <c r="F13" s="36" t="s">
        <v>707</v>
      </c>
      <c r="G13" s="35" t="s">
        <v>1465</v>
      </c>
      <c r="H13" s="36" t="s">
        <v>706</v>
      </c>
      <c r="I13" s="35">
        <v>220</v>
      </c>
      <c r="J13" s="49" t="s">
        <v>1466</v>
      </c>
      <c r="K13" s="38" t="s">
        <v>107</v>
      </c>
    </row>
    <row r="14" spans="1:11" ht="12.75">
      <c r="A14" s="13">
        <v>12</v>
      </c>
      <c r="B14" s="46" t="s">
        <v>58</v>
      </c>
      <c r="C14" s="18">
        <v>43622</v>
      </c>
      <c r="D14" s="210">
        <v>43</v>
      </c>
      <c r="E14" s="35" t="s">
        <v>961</v>
      </c>
      <c r="F14" s="36" t="s">
        <v>649</v>
      </c>
      <c r="G14" s="35" t="s">
        <v>650</v>
      </c>
      <c r="H14" s="36" t="s">
        <v>962</v>
      </c>
      <c r="I14" s="153">
        <v>303</v>
      </c>
      <c r="J14" s="49" t="s">
        <v>1756</v>
      </c>
      <c r="K14" s="38" t="s">
        <v>107</v>
      </c>
    </row>
    <row r="15" spans="1:11" ht="12.75">
      <c r="A15" s="13">
        <v>13</v>
      </c>
      <c r="B15" s="46" t="s">
        <v>58</v>
      </c>
      <c r="C15" s="18">
        <v>43622</v>
      </c>
      <c r="D15" s="210">
        <v>4</v>
      </c>
      <c r="E15" s="35" t="s">
        <v>964</v>
      </c>
      <c r="F15" s="36" t="s">
        <v>968</v>
      </c>
      <c r="G15" s="35" t="s">
        <v>969</v>
      </c>
      <c r="H15" s="36" t="s">
        <v>1757</v>
      </c>
      <c r="I15" s="153">
        <v>770</v>
      </c>
      <c r="J15" s="49" t="s">
        <v>1758</v>
      </c>
      <c r="K15" s="38" t="s">
        <v>107</v>
      </c>
    </row>
    <row r="16" spans="1:11" ht="12.75">
      <c r="A16" s="13">
        <v>14</v>
      </c>
      <c r="B16" s="46" t="s">
        <v>58</v>
      </c>
      <c r="C16" s="18">
        <v>43623</v>
      </c>
      <c r="D16" s="210">
        <v>865</v>
      </c>
      <c r="E16" s="35" t="s">
        <v>1409</v>
      </c>
      <c r="F16" s="36" t="s">
        <v>1411</v>
      </c>
      <c r="G16" s="35" t="s">
        <v>1412</v>
      </c>
      <c r="H16" s="36" t="s">
        <v>1410</v>
      </c>
      <c r="I16" s="153">
        <v>5181</v>
      </c>
      <c r="J16" s="49" t="s">
        <v>1759</v>
      </c>
      <c r="K16" s="38" t="s">
        <v>107</v>
      </c>
    </row>
    <row r="17" spans="1:11" ht="12.75">
      <c r="A17" s="13">
        <v>15</v>
      </c>
      <c r="B17" s="46" t="s">
        <v>58</v>
      </c>
      <c r="C17" s="18">
        <v>43629</v>
      </c>
      <c r="D17" s="210">
        <v>5632</v>
      </c>
      <c r="E17" s="35" t="s">
        <v>685</v>
      </c>
      <c r="F17" s="36" t="s">
        <v>1760</v>
      </c>
      <c r="G17" s="35" t="s">
        <v>1761</v>
      </c>
      <c r="H17" s="36" t="s">
        <v>686</v>
      </c>
      <c r="I17" s="153">
        <v>2909</v>
      </c>
      <c r="J17" s="49" t="s">
        <v>1762</v>
      </c>
      <c r="K17" s="38" t="s">
        <v>107</v>
      </c>
    </row>
    <row r="18" spans="1:11" ht="12.75">
      <c r="A18" s="13">
        <v>16</v>
      </c>
      <c r="B18" s="46" t="s">
        <v>58</v>
      </c>
      <c r="C18" s="18">
        <v>43642</v>
      </c>
      <c r="D18" s="210">
        <v>829</v>
      </c>
      <c r="E18" s="167" t="s">
        <v>194</v>
      </c>
      <c r="F18" s="36" t="s">
        <v>196</v>
      </c>
      <c r="G18" s="35" t="s">
        <v>1265</v>
      </c>
      <c r="H18" s="36" t="s">
        <v>198</v>
      </c>
      <c r="I18" s="153">
        <v>2580</v>
      </c>
      <c r="J18" s="49" t="s">
        <v>1763</v>
      </c>
      <c r="K18" s="38" t="s">
        <v>107</v>
      </c>
    </row>
    <row r="19" spans="1:11" ht="12.75">
      <c r="A19" s="13">
        <v>17</v>
      </c>
      <c r="B19" s="46" t="s">
        <v>58</v>
      </c>
      <c r="C19" s="18">
        <v>43651</v>
      </c>
      <c r="D19" s="210">
        <v>6002</v>
      </c>
      <c r="E19" s="35" t="s">
        <v>2084</v>
      </c>
      <c r="F19" s="36" t="s">
        <v>1431</v>
      </c>
      <c r="G19" s="35" t="s">
        <v>1432</v>
      </c>
      <c r="H19" s="36" t="s">
        <v>1430</v>
      </c>
      <c r="I19" s="153">
        <v>1700</v>
      </c>
      <c r="J19" s="49" t="s">
        <v>2085</v>
      </c>
      <c r="K19" s="38" t="s">
        <v>107</v>
      </c>
    </row>
    <row r="20" spans="1:11" ht="12.75">
      <c r="A20" s="13">
        <v>18</v>
      </c>
      <c r="B20" s="46" t="s">
        <v>58</v>
      </c>
      <c r="C20" s="18">
        <v>43669</v>
      </c>
      <c r="D20" s="210">
        <v>6133</v>
      </c>
      <c r="E20" s="35" t="s">
        <v>1116</v>
      </c>
      <c r="F20" s="36" t="s">
        <v>1118</v>
      </c>
      <c r="G20" s="35" t="s">
        <v>1647</v>
      </c>
      <c r="H20" s="36" t="s">
        <v>892</v>
      </c>
      <c r="I20" s="153">
        <v>1455</v>
      </c>
      <c r="J20" s="49" t="s">
        <v>2086</v>
      </c>
      <c r="K20" s="38" t="s">
        <v>107</v>
      </c>
    </row>
    <row r="21" spans="1:11" ht="12.75">
      <c r="A21" s="13">
        <v>19</v>
      </c>
      <c r="B21" s="46" t="s">
        <v>58</v>
      </c>
      <c r="C21" s="18">
        <v>43684</v>
      </c>
      <c r="D21" s="210">
        <v>2764</v>
      </c>
      <c r="E21" s="167" t="s">
        <v>243</v>
      </c>
      <c r="F21" s="36" t="s">
        <v>1637</v>
      </c>
      <c r="G21" s="35" t="s">
        <v>1638</v>
      </c>
      <c r="H21" s="36" t="s">
        <v>185</v>
      </c>
      <c r="I21" s="153">
        <v>1701</v>
      </c>
      <c r="J21" s="49" t="s">
        <v>2186</v>
      </c>
      <c r="K21" s="38" t="s">
        <v>107</v>
      </c>
    </row>
    <row r="22" spans="1:11" ht="12.75">
      <c r="A22" s="13">
        <v>20</v>
      </c>
      <c r="B22" s="46" t="s">
        <v>58</v>
      </c>
      <c r="C22" s="18">
        <v>43689</v>
      </c>
      <c r="D22" s="210">
        <v>13</v>
      </c>
      <c r="E22" s="35" t="s">
        <v>2187</v>
      </c>
      <c r="F22" s="36" t="s">
        <v>1424</v>
      </c>
      <c r="G22" s="35" t="s">
        <v>1425</v>
      </c>
      <c r="H22" s="36" t="s">
        <v>2188</v>
      </c>
      <c r="I22" s="35" t="s">
        <v>232</v>
      </c>
      <c r="J22" s="49" t="s">
        <v>2189</v>
      </c>
      <c r="K22" s="38" t="s">
        <v>107</v>
      </c>
    </row>
    <row r="23" spans="1:11" ht="12.75">
      <c r="A23" s="13">
        <v>21</v>
      </c>
      <c r="B23" s="46" t="s">
        <v>58</v>
      </c>
      <c r="C23" s="18">
        <v>43689</v>
      </c>
      <c r="D23" s="210">
        <v>51</v>
      </c>
      <c r="E23" s="167" t="s">
        <v>544</v>
      </c>
      <c r="F23" s="36" t="s">
        <v>1653</v>
      </c>
      <c r="G23" s="35" t="s">
        <v>1654</v>
      </c>
      <c r="H23" s="36" t="s">
        <v>1652</v>
      </c>
      <c r="I23" s="153">
        <v>98</v>
      </c>
      <c r="J23" s="49" t="s">
        <v>2190</v>
      </c>
      <c r="K23" s="38" t="s">
        <v>107</v>
      </c>
    </row>
    <row r="24" spans="1:11" ht="12.75">
      <c r="A24" s="13">
        <v>22</v>
      </c>
      <c r="B24" s="46" t="s">
        <v>58</v>
      </c>
      <c r="C24" s="18">
        <v>43691</v>
      </c>
      <c r="D24" s="210">
        <v>927</v>
      </c>
      <c r="E24" s="35" t="s">
        <v>2009</v>
      </c>
      <c r="F24" s="36" t="s">
        <v>2191</v>
      </c>
      <c r="G24" s="35" t="s">
        <v>2016</v>
      </c>
      <c r="H24" s="36" t="s">
        <v>138</v>
      </c>
      <c r="I24" s="35" t="s">
        <v>2192</v>
      </c>
      <c r="J24" s="49" t="s">
        <v>2193</v>
      </c>
      <c r="K24" s="38" t="s">
        <v>107</v>
      </c>
    </row>
    <row r="25" spans="1:11" ht="12.75">
      <c r="A25" s="13">
        <v>23</v>
      </c>
      <c r="B25" s="46" t="s">
        <v>58</v>
      </c>
      <c r="C25" s="18">
        <v>43704</v>
      </c>
      <c r="D25" s="210">
        <v>1411</v>
      </c>
      <c r="E25" s="167" t="s">
        <v>447</v>
      </c>
      <c r="F25" s="36" t="s">
        <v>1104</v>
      </c>
      <c r="G25" s="35" t="s">
        <v>1667</v>
      </c>
      <c r="H25" s="36" t="s">
        <v>2194</v>
      </c>
      <c r="I25" s="153">
        <v>1660</v>
      </c>
      <c r="J25" s="49" t="s">
        <v>2195</v>
      </c>
      <c r="K25" s="38" t="s">
        <v>107</v>
      </c>
    </row>
    <row r="26" spans="1:11" ht="12.75">
      <c r="A26" s="13">
        <v>24</v>
      </c>
      <c r="B26" s="46" t="s">
        <v>58</v>
      </c>
      <c r="C26" s="18">
        <v>43707</v>
      </c>
      <c r="D26" s="210">
        <v>6523</v>
      </c>
      <c r="E26" s="35" t="s">
        <v>1406</v>
      </c>
      <c r="F26" s="36" t="s">
        <v>2196</v>
      </c>
      <c r="G26" s="35" t="s">
        <v>1408</v>
      </c>
      <c r="H26" s="36" t="s">
        <v>561</v>
      </c>
      <c r="I26" s="153">
        <v>2363</v>
      </c>
      <c r="J26" s="49" t="s">
        <v>2197</v>
      </c>
      <c r="K26" s="38" t="s">
        <v>107</v>
      </c>
    </row>
    <row r="27" spans="1:11" ht="12.75">
      <c r="A27" s="13">
        <v>25</v>
      </c>
      <c r="B27" s="46" t="s">
        <v>58</v>
      </c>
      <c r="C27" s="18">
        <v>43707</v>
      </c>
      <c r="D27" s="210">
        <v>23</v>
      </c>
      <c r="E27" s="35" t="s">
        <v>2198</v>
      </c>
      <c r="F27" s="36" t="s">
        <v>2199</v>
      </c>
      <c r="G27" s="35" t="s">
        <v>2200</v>
      </c>
      <c r="H27" s="36" t="s">
        <v>2201</v>
      </c>
      <c r="I27" s="35" t="s">
        <v>2202</v>
      </c>
      <c r="J27" s="49" t="s">
        <v>2203</v>
      </c>
      <c r="K27" s="38" t="s">
        <v>107</v>
      </c>
    </row>
    <row r="28" spans="1:11" ht="12.75">
      <c r="A28" s="13">
        <v>26</v>
      </c>
      <c r="B28" s="46" t="s">
        <v>58</v>
      </c>
      <c r="C28" s="18">
        <v>43714</v>
      </c>
      <c r="D28" s="210">
        <v>764</v>
      </c>
      <c r="E28" s="167" t="s">
        <v>690</v>
      </c>
      <c r="F28" s="36" t="s">
        <v>820</v>
      </c>
      <c r="G28" s="35" t="s">
        <v>2286</v>
      </c>
      <c r="H28" s="36" t="s">
        <v>822</v>
      </c>
      <c r="I28" s="35">
        <v>500</v>
      </c>
      <c r="J28" s="49" t="s">
        <v>2484</v>
      </c>
      <c r="K28" s="38" t="s">
        <v>107</v>
      </c>
    </row>
    <row r="29" spans="1:11" ht="12.75">
      <c r="A29" s="13">
        <v>27</v>
      </c>
      <c r="B29" s="46" t="s">
        <v>58</v>
      </c>
      <c r="C29" s="77">
        <v>43721</v>
      </c>
      <c r="D29" s="210">
        <v>2851</v>
      </c>
      <c r="E29" s="167" t="s">
        <v>1610</v>
      </c>
      <c r="F29" s="36" t="s">
        <v>2485</v>
      </c>
      <c r="G29" s="35" t="s">
        <v>2007</v>
      </c>
      <c r="H29" s="36" t="s">
        <v>643</v>
      </c>
      <c r="I29" s="35">
        <v>4610</v>
      </c>
      <c r="J29" s="49" t="s">
        <v>2486</v>
      </c>
      <c r="K29" s="38" t="s">
        <v>107</v>
      </c>
    </row>
    <row r="30" spans="1:11" ht="12.75">
      <c r="A30" s="13">
        <v>28</v>
      </c>
      <c r="B30" s="46" t="s">
        <v>58</v>
      </c>
      <c r="C30" s="18">
        <v>43724</v>
      </c>
      <c r="D30" s="210">
        <v>947</v>
      </c>
      <c r="E30" s="167" t="s">
        <v>186</v>
      </c>
      <c r="F30" s="36" t="s">
        <v>1672</v>
      </c>
      <c r="G30" s="35" t="s">
        <v>1673</v>
      </c>
      <c r="H30" s="36" t="s">
        <v>328</v>
      </c>
      <c r="I30" s="35">
        <v>692</v>
      </c>
      <c r="J30" s="49" t="s">
        <v>2487</v>
      </c>
      <c r="K30" s="38" t="s">
        <v>107</v>
      </c>
    </row>
    <row r="31" spans="1:11" ht="12.75">
      <c r="A31" s="13">
        <v>29</v>
      </c>
      <c r="B31" s="46" t="s">
        <v>58</v>
      </c>
      <c r="C31" s="18">
        <v>43724</v>
      </c>
      <c r="D31" s="210">
        <v>3950</v>
      </c>
      <c r="E31" s="35" t="s">
        <v>1145</v>
      </c>
      <c r="F31" s="36" t="s">
        <v>634</v>
      </c>
      <c r="G31" s="35" t="s">
        <v>1218</v>
      </c>
      <c r="H31" s="36" t="s">
        <v>445</v>
      </c>
      <c r="I31" s="35">
        <v>3785</v>
      </c>
      <c r="J31" s="49" t="s">
        <v>2488</v>
      </c>
      <c r="K31" s="38" t="s">
        <v>107</v>
      </c>
    </row>
    <row r="32" spans="1:11" ht="12.75">
      <c r="A32" s="13">
        <v>30</v>
      </c>
      <c r="B32" s="46" t="s">
        <v>58</v>
      </c>
      <c r="C32" s="18">
        <v>43735</v>
      </c>
      <c r="D32" s="210">
        <v>827</v>
      </c>
      <c r="E32" s="35" t="s">
        <v>2489</v>
      </c>
      <c r="F32" s="36" t="s">
        <v>1110</v>
      </c>
      <c r="G32" s="35" t="s">
        <v>2490</v>
      </c>
      <c r="H32" s="36" t="s">
        <v>198</v>
      </c>
      <c r="I32" s="35">
        <v>2420</v>
      </c>
      <c r="J32" s="49" t="s">
        <v>2491</v>
      </c>
      <c r="K32" s="38" t="s">
        <v>107</v>
      </c>
    </row>
    <row r="33" spans="1:11" ht="12.75">
      <c r="A33" s="13">
        <v>31</v>
      </c>
      <c r="B33" s="46" t="s">
        <v>58</v>
      </c>
      <c r="C33" s="18">
        <v>43741</v>
      </c>
      <c r="D33" s="210">
        <v>652</v>
      </c>
      <c r="E33" s="35" t="s">
        <v>2706</v>
      </c>
      <c r="F33" s="36" t="s">
        <v>2710</v>
      </c>
      <c r="G33" s="35" t="s">
        <v>2707</v>
      </c>
      <c r="H33" s="36" t="s">
        <v>2708</v>
      </c>
      <c r="I33" s="35">
        <v>3988</v>
      </c>
      <c r="J33" s="49" t="s">
        <v>2709</v>
      </c>
      <c r="K33" s="38" t="s">
        <v>107</v>
      </c>
    </row>
    <row r="34" spans="1:11" ht="12.75">
      <c r="A34" s="13">
        <v>32</v>
      </c>
      <c r="B34" s="46" t="s">
        <v>58</v>
      </c>
      <c r="C34" s="18">
        <v>43755</v>
      </c>
      <c r="D34" s="210">
        <v>850</v>
      </c>
      <c r="E34" s="35" t="s">
        <v>1505</v>
      </c>
      <c r="F34" s="36" t="s">
        <v>1511</v>
      </c>
      <c r="G34" s="35" t="s">
        <v>2296</v>
      </c>
      <c r="H34" s="36" t="s">
        <v>1507</v>
      </c>
      <c r="I34" s="35">
        <v>900</v>
      </c>
      <c r="J34" s="49" t="s">
        <v>2711</v>
      </c>
      <c r="K34" s="38" t="s">
        <v>107</v>
      </c>
    </row>
    <row r="35" spans="1:11" ht="12.75">
      <c r="A35" s="13">
        <v>33</v>
      </c>
      <c r="B35" s="46" t="s">
        <v>58</v>
      </c>
      <c r="C35" s="18">
        <v>43762</v>
      </c>
      <c r="D35" s="210">
        <v>5743</v>
      </c>
      <c r="E35" s="35" t="s">
        <v>1678</v>
      </c>
      <c r="F35" s="36" t="s">
        <v>1679</v>
      </c>
      <c r="G35" s="35" t="s">
        <v>1680</v>
      </c>
      <c r="H35" s="36" t="s">
        <v>542</v>
      </c>
      <c r="I35" s="35">
        <v>654</v>
      </c>
      <c r="J35" s="49" t="s">
        <v>2712</v>
      </c>
      <c r="K35" s="38" t="s">
        <v>107</v>
      </c>
    </row>
    <row r="36" spans="1:11" ht="12.75">
      <c r="A36" s="13">
        <v>34</v>
      </c>
      <c r="B36" s="46" t="s">
        <v>58</v>
      </c>
      <c r="C36" s="18">
        <v>43777</v>
      </c>
      <c r="D36" s="210">
        <v>5639</v>
      </c>
      <c r="E36" s="35" t="s">
        <v>2214</v>
      </c>
      <c r="F36" s="36" t="s">
        <v>2216</v>
      </c>
      <c r="G36" s="35" t="s">
        <v>2663</v>
      </c>
      <c r="H36" s="36" t="s">
        <v>542</v>
      </c>
      <c r="I36" s="35">
        <v>995</v>
      </c>
      <c r="J36" s="49" t="s">
        <v>2868</v>
      </c>
      <c r="K36" s="38" t="s">
        <v>107</v>
      </c>
    </row>
    <row r="37" spans="1:11" ht="12.75">
      <c r="A37" s="13">
        <v>35</v>
      </c>
      <c r="B37" s="46" t="s">
        <v>58</v>
      </c>
      <c r="C37" s="18">
        <v>43777</v>
      </c>
      <c r="D37" s="210">
        <v>1027</v>
      </c>
      <c r="E37" s="35" t="s">
        <v>2869</v>
      </c>
      <c r="F37" s="36" t="s">
        <v>2524</v>
      </c>
      <c r="G37" s="35" t="s">
        <v>2525</v>
      </c>
      <c r="H37" s="36" t="s">
        <v>647</v>
      </c>
      <c r="I37" s="35">
        <v>2428</v>
      </c>
      <c r="J37" s="49" t="s">
        <v>2870</v>
      </c>
      <c r="K37" s="38" t="s">
        <v>107</v>
      </c>
    </row>
    <row r="38" spans="1:11" ht="12.75">
      <c r="A38" s="13">
        <v>36</v>
      </c>
      <c r="B38" s="46" t="s">
        <v>58</v>
      </c>
      <c r="C38" s="18">
        <v>43790</v>
      </c>
      <c r="D38" s="210">
        <v>1019</v>
      </c>
      <c r="E38" s="35" t="s">
        <v>1501</v>
      </c>
      <c r="F38" s="36" t="s">
        <v>606</v>
      </c>
      <c r="G38" s="35" t="s">
        <v>2173</v>
      </c>
      <c r="H38" s="36" t="s">
        <v>1235</v>
      </c>
      <c r="I38" s="35">
        <v>2406</v>
      </c>
      <c r="J38" s="49" t="s">
        <v>2871</v>
      </c>
      <c r="K38" s="38" t="s">
        <v>107</v>
      </c>
    </row>
    <row r="39" spans="1:11" ht="12.75">
      <c r="A39" s="13">
        <v>37</v>
      </c>
      <c r="B39" s="46" t="s">
        <v>58</v>
      </c>
      <c r="C39" s="18">
        <v>43794</v>
      </c>
      <c r="D39" s="210">
        <v>771</v>
      </c>
      <c r="E39" s="35" t="s">
        <v>2872</v>
      </c>
      <c r="F39" s="36" t="s">
        <v>2301</v>
      </c>
      <c r="G39" s="35" t="s">
        <v>2302</v>
      </c>
      <c r="H39" s="36" t="s">
        <v>757</v>
      </c>
      <c r="I39" s="35" t="s">
        <v>2873</v>
      </c>
      <c r="J39" s="49" t="s">
        <v>2874</v>
      </c>
      <c r="K39" s="38" t="s">
        <v>107</v>
      </c>
    </row>
    <row r="40" spans="1:11" ht="12.75">
      <c r="A40" s="13">
        <v>38</v>
      </c>
      <c r="B40" s="46" t="s">
        <v>58</v>
      </c>
      <c r="C40" s="18">
        <v>43797</v>
      </c>
      <c r="D40" s="210">
        <v>852</v>
      </c>
      <c r="E40" s="35" t="s">
        <v>1288</v>
      </c>
      <c r="F40" s="36" t="s">
        <v>2573</v>
      </c>
      <c r="G40" s="35" t="s">
        <v>2660</v>
      </c>
      <c r="H40" s="36" t="s">
        <v>1291</v>
      </c>
      <c r="I40" s="35">
        <v>929</v>
      </c>
      <c r="J40" s="49" t="s">
        <v>2875</v>
      </c>
      <c r="K40" s="38" t="s">
        <v>107</v>
      </c>
    </row>
    <row r="41" spans="1:11" ht="12.75">
      <c r="A41" s="13">
        <v>39</v>
      </c>
      <c r="B41" s="46" t="s">
        <v>58</v>
      </c>
      <c r="C41" s="18">
        <v>43803</v>
      </c>
      <c r="D41" s="210">
        <v>3069</v>
      </c>
      <c r="E41" s="35" t="s">
        <v>1302</v>
      </c>
      <c r="F41" s="36" t="s">
        <v>1304</v>
      </c>
      <c r="G41" s="35" t="s">
        <v>2837</v>
      </c>
      <c r="H41" s="36" t="s">
        <v>643</v>
      </c>
      <c r="I41" s="35">
        <v>5354</v>
      </c>
      <c r="J41" s="49" t="s">
        <v>3122</v>
      </c>
      <c r="K41" s="38" t="s">
        <v>107</v>
      </c>
    </row>
    <row r="42" spans="1:11" ht="12.75">
      <c r="A42" s="13">
        <v>40</v>
      </c>
      <c r="B42" s="46" t="s">
        <v>58</v>
      </c>
      <c r="C42" s="77">
        <v>43804</v>
      </c>
      <c r="D42" s="210">
        <v>5135</v>
      </c>
      <c r="E42" s="35">
        <v>6</v>
      </c>
      <c r="F42" s="36" t="s">
        <v>1854</v>
      </c>
      <c r="G42" s="35" t="s">
        <v>2846</v>
      </c>
      <c r="H42" s="36" t="s">
        <v>344</v>
      </c>
      <c r="I42" s="35">
        <v>233</v>
      </c>
      <c r="J42" s="49" t="s">
        <v>3123</v>
      </c>
      <c r="K42" s="38" t="s">
        <v>107</v>
      </c>
    </row>
    <row r="43" spans="1:11" ht="12.75">
      <c r="A43" s="13">
        <v>41</v>
      </c>
      <c r="B43" s="46" t="s">
        <v>58</v>
      </c>
      <c r="C43" s="18">
        <v>43804</v>
      </c>
      <c r="D43" s="210">
        <v>5129</v>
      </c>
      <c r="E43" s="35" t="s">
        <v>2208</v>
      </c>
      <c r="F43" s="36" t="s">
        <v>2105</v>
      </c>
      <c r="G43" s="35" t="s">
        <v>2106</v>
      </c>
      <c r="H43" s="36" t="s">
        <v>726</v>
      </c>
      <c r="I43" s="153">
        <v>2621</v>
      </c>
      <c r="J43" s="49" t="s">
        <v>3124</v>
      </c>
      <c r="K43" s="38" t="s">
        <v>107</v>
      </c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  <ignoredErrors>
    <ignoredError sqref="E5:E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23"/>
  <sheetViews>
    <sheetView zoomScalePageLayoutView="0" workbookViewId="0" topLeftCell="A1">
      <pane ySplit="1" topLeftCell="A292" activePane="bottomLeft" state="frozen"/>
      <selection pane="topLeft" activeCell="A1" sqref="A1"/>
      <selection pane="bottomLeft" activeCell="A324" sqref="A324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9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3.5" thickBot="1">
      <c r="A1" s="130" t="s">
        <v>14</v>
      </c>
      <c r="B1" s="130" t="s">
        <v>12</v>
      </c>
      <c r="C1" s="130" t="s">
        <v>17</v>
      </c>
      <c r="D1" s="130" t="s">
        <v>19</v>
      </c>
      <c r="E1" s="130" t="s">
        <v>6</v>
      </c>
      <c r="F1" s="130" t="s">
        <v>118</v>
      </c>
      <c r="G1" s="130" t="s">
        <v>15</v>
      </c>
      <c r="H1" s="130" t="s">
        <v>25</v>
      </c>
      <c r="I1" s="130" t="s">
        <v>5</v>
      </c>
      <c r="J1" s="130" t="s">
        <v>16</v>
      </c>
    </row>
    <row r="2" spans="1:10" s="63" customFormat="1" ht="12.75">
      <c r="A2" s="38">
        <v>2972</v>
      </c>
      <c r="B2" s="38">
        <v>4654</v>
      </c>
      <c r="C2" s="44">
        <v>43481</v>
      </c>
      <c r="D2" s="36" t="s">
        <v>345</v>
      </c>
      <c r="E2" s="37" t="s">
        <v>346</v>
      </c>
      <c r="F2" s="51">
        <v>6</v>
      </c>
      <c r="G2" s="35" t="s">
        <v>170</v>
      </c>
      <c r="H2" s="37">
        <v>577</v>
      </c>
      <c r="I2" s="37" t="s">
        <v>348</v>
      </c>
      <c r="J2" s="35" t="s">
        <v>347</v>
      </c>
    </row>
    <row r="3" spans="1:10" s="63" customFormat="1" ht="12.75">
      <c r="A3" s="38"/>
      <c r="B3" s="38"/>
      <c r="C3" s="38"/>
      <c r="D3" s="36"/>
      <c r="E3" s="37"/>
      <c r="F3" s="51"/>
      <c r="G3" s="35"/>
      <c r="H3" s="37">
        <v>581</v>
      </c>
      <c r="I3" s="37" t="s">
        <v>349</v>
      </c>
      <c r="J3" s="35"/>
    </row>
    <row r="4" spans="1:10" ht="12.75">
      <c r="A4" s="25">
        <v>2973</v>
      </c>
      <c r="B4" s="25">
        <v>4655</v>
      </c>
      <c r="C4" s="26">
        <v>43481</v>
      </c>
      <c r="D4" s="55" t="s">
        <v>350</v>
      </c>
      <c r="E4" s="56" t="s">
        <v>351</v>
      </c>
      <c r="F4" s="184">
        <v>22</v>
      </c>
      <c r="G4" s="40" t="s">
        <v>352</v>
      </c>
      <c r="H4" s="20">
        <v>841</v>
      </c>
      <c r="I4" s="41" t="s">
        <v>355</v>
      </c>
      <c r="J4" s="55" t="s">
        <v>347</v>
      </c>
    </row>
    <row r="5" spans="1:10" ht="12.75">
      <c r="A5" s="25"/>
      <c r="B5" s="25"/>
      <c r="C5" s="26"/>
      <c r="D5" s="55"/>
      <c r="E5" s="56"/>
      <c r="F5" s="184"/>
      <c r="G5" s="40"/>
      <c r="H5" s="20">
        <v>857</v>
      </c>
      <c r="I5" s="41" t="s">
        <v>356</v>
      </c>
      <c r="J5" s="55"/>
    </row>
    <row r="6" spans="1:10" ht="12.75">
      <c r="A6" s="25"/>
      <c r="B6" s="25"/>
      <c r="C6" s="26"/>
      <c r="D6" s="55"/>
      <c r="E6" s="56"/>
      <c r="F6" s="184"/>
      <c r="G6" s="40"/>
      <c r="H6" s="20">
        <v>877</v>
      </c>
      <c r="I6" s="41" t="s">
        <v>357</v>
      </c>
      <c r="J6" s="55"/>
    </row>
    <row r="7" spans="1:10" ht="12.75">
      <c r="A7" s="25"/>
      <c r="B7" s="25"/>
      <c r="C7" s="26"/>
      <c r="D7" s="55"/>
      <c r="E7" s="56"/>
      <c r="F7" s="184"/>
      <c r="G7" s="40" t="s">
        <v>354</v>
      </c>
      <c r="H7" s="20">
        <v>5542</v>
      </c>
      <c r="I7" s="41" t="s">
        <v>358</v>
      </c>
      <c r="J7" s="55"/>
    </row>
    <row r="8" spans="1:10" ht="12.75">
      <c r="A8" s="25"/>
      <c r="B8" s="25"/>
      <c r="C8" s="26"/>
      <c r="D8" s="55"/>
      <c r="E8" s="56"/>
      <c r="F8" s="184"/>
      <c r="G8" s="40"/>
      <c r="H8" s="20">
        <v>5560</v>
      </c>
      <c r="I8" s="41" t="s">
        <v>359</v>
      </c>
      <c r="J8" s="55"/>
    </row>
    <row r="9" spans="1:10" ht="12.75">
      <c r="A9" s="25"/>
      <c r="B9" s="25"/>
      <c r="C9" s="26"/>
      <c r="D9" s="55"/>
      <c r="E9" s="56"/>
      <c r="F9" s="184"/>
      <c r="G9" s="40" t="s">
        <v>353</v>
      </c>
      <c r="H9" s="20">
        <v>5527</v>
      </c>
      <c r="I9" s="41" t="s">
        <v>360</v>
      </c>
      <c r="J9" s="55"/>
    </row>
    <row r="10" spans="1:10" ht="12.75">
      <c r="A10" s="25"/>
      <c r="B10" s="25"/>
      <c r="C10" s="26"/>
      <c r="D10" s="55"/>
      <c r="E10" s="56"/>
      <c r="F10" s="184"/>
      <c r="G10" s="40"/>
      <c r="H10" s="20">
        <v>5547</v>
      </c>
      <c r="I10" s="41" t="s">
        <v>361</v>
      </c>
      <c r="J10" s="55"/>
    </row>
    <row r="11" spans="1:10" ht="12.75">
      <c r="A11" s="25"/>
      <c r="B11" s="25"/>
      <c r="C11" s="26"/>
      <c r="D11" s="55"/>
      <c r="E11" s="56"/>
      <c r="F11" s="184"/>
      <c r="G11" s="40"/>
      <c r="H11" s="20">
        <v>5569</v>
      </c>
      <c r="I11" s="41" t="s">
        <v>362</v>
      </c>
      <c r="J11" s="55"/>
    </row>
    <row r="12" spans="1:10" ht="12.75">
      <c r="A12" s="27">
        <v>2974</v>
      </c>
      <c r="B12" s="27">
        <v>4656</v>
      </c>
      <c r="C12" s="28">
        <v>43482</v>
      </c>
      <c r="D12" s="66" t="s">
        <v>363</v>
      </c>
      <c r="E12" s="45" t="s">
        <v>364</v>
      </c>
      <c r="F12" s="51">
        <v>16</v>
      </c>
      <c r="G12" s="39" t="s">
        <v>365</v>
      </c>
      <c r="H12" s="37">
        <v>2520</v>
      </c>
      <c r="I12" s="37" t="s">
        <v>366</v>
      </c>
      <c r="J12" s="35" t="s">
        <v>347</v>
      </c>
    </row>
    <row r="13" spans="1:10" ht="12.75">
      <c r="A13" s="27"/>
      <c r="B13" s="27"/>
      <c r="C13" s="28"/>
      <c r="D13" s="66"/>
      <c r="E13" s="45"/>
      <c r="F13" s="51"/>
      <c r="G13" s="39"/>
      <c r="H13" s="154">
        <v>2530</v>
      </c>
      <c r="I13" s="37" t="s">
        <v>367</v>
      </c>
      <c r="J13" s="66"/>
    </row>
    <row r="14" spans="1:10" ht="12.75">
      <c r="A14" s="27"/>
      <c r="B14" s="27"/>
      <c r="C14" s="28"/>
      <c r="D14" s="66"/>
      <c r="E14" s="19"/>
      <c r="F14" s="51"/>
      <c r="G14" s="39"/>
      <c r="H14" s="37">
        <v>2544</v>
      </c>
      <c r="I14" s="37" t="s">
        <v>368</v>
      </c>
      <c r="J14" s="35"/>
    </row>
    <row r="15" spans="1:10" ht="12.75">
      <c r="A15" s="27"/>
      <c r="B15" s="27"/>
      <c r="C15" s="28"/>
      <c r="D15" s="66"/>
      <c r="E15" s="19"/>
      <c r="F15" s="51"/>
      <c r="G15" s="39"/>
      <c r="H15" s="1">
        <v>2560</v>
      </c>
      <c r="I15" s="37" t="s">
        <v>369</v>
      </c>
      <c r="J15" s="66"/>
    </row>
    <row r="16" spans="1:10" ht="12.75">
      <c r="A16" s="67">
        <v>2975</v>
      </c>
      <c r="B16" s="67">
        <v>4657</v>
      </c>
      <c r="C16" s="68">
        <v>43487</v>
      </c>
      <c r="D16" s="69" t="s">
        <v>370</v>
      </c>
      <c r="E16" s="70" t="s">
        <v>371</v>
      </c>
      <c r="F16" s="184">
        <v>37</v>
      </c>
      <c r="G16" s="71" t="s">
        <v>332</v>
      </c>
      <c r="H16" s="58" t="s">
        <v>372</v>
      </c>
      <c r="I16" s="58" t="s">
        <v>374</v>
      </c>
      <c r="J16" s="55" t="s">
        <v>347</v>
      </c>
    </row>
    <row r="17" spans="1:10" ht="12.75">
      <c r="A17" s="67"/>
      <c r="B17" s="67"/>
      <c r="C17" s="68"/>
      <c r="D17" s="69"/>
      <c r="E17" s="70"/>
      <c r="F17" s="184"/>
      <c r="G17" s="71"/>
      <c r="H17" s="58" t="s">
        <v>373</v>
      </c>
      <c r="I17" s="58" t="s">
        <v>375</v>
      </c>
      <c r="J17" s="69"/>
    </row>
    <row r="18" spans="1:10" ht="12.75">
      <c r="A18" s="27">
        <v>2976</v>
      </c>
      <c r="B18" s="27">
        <v>4658</v>
      </c>
      <c r="C18" s="28">
        <v>43501</v>
      </c>
      <c r="D18" s="66" t="s">
        <v>649</v>
      </c>
      <c r="E18" s="19" t="s">
        <v>650</v>
      </c>
      <c r="F18" s="51">
        <v>12</v>
      </c>
      <c r="G18" s="39" t="s">
        <v>651</v>
      </c>
      <c r="H18" s="154">
        <v>139</v>
      </c>
      <c r="I18" s="37" t="s">
        <v>652</v>
      </c>
      <c r="J18" s="66" t="s">
        <v>347</v>
      </c>
    </row>
    <row r="19" spans="1:10" ht="12.75">
      <c r="A19" s="36"/>
      <c r="B19" s="27"/>
      <c r="C19" s="28"/>
      <c r="D19" s="66"/>
      <c r="E19" s="19"/>
      <c r="F19" s="51"/>
      <c r="G19" s="39"/>
      <c r="H19" s="154">
        <v>149</v>
      </c>
      <c r="I19" s="37" t="s">
        <v>653</v>
      </c>
      <c r="J19" s="170"/>
    </row>
    <row r="20" spans="1:10" ht="12.75">
      <c r="A20" s="27"/>
      <c r="B20" s="27"/>
      <c r="C20" s="28"/>
      <c r="D20" s="66"/>
      <c r="E20" s="19"/>
      <c r="F20" s="51"/>
      <c r="G20" s="39"/>
      <c r="H20" s="154">
        <v>151</v>
      </c>
      <c r="I20" s="37" t="s">
        <v>654</v>
      </c>
      <c r="J20" s="170"/>
    </row>
    <row r="21" spans="1:10" s="197" customFormat="1" ht="12.75">
      <c r="A21" s="192">
        <v>2977</v>
      </c>
      <c r="B21" s="192">
        <v>4659</v>
      </c>
      <c r="C21" s="193">
        <v>43516</v>
      </c>
      <c r="D21" s="194" t="s">
        <v>655</v>
      </c>
      <c r="E21" s="58" t="s">
        <v>656</v>
      </c>
      <c r="F21" s="184">
        <v>9</v>
      </c>
      <c r="G21" s="195" t="s">
        <v>657</v>
      </c>
      <c r="H21" s="196">
        <v>2413</v>
      </c>
      <c r="I21" s="58" t="s">
        <v>658</v>
      </c>
      <c r="J21" s="71" t="s">
        <v>659</v>
      </c>
    </row>
    <row r="22" spans="1:10" ht="12.75">
      <c r="A22" s="152">
        <v>2978</v>
      </c>
      <c r="B22" s="152">
        <v>4660</v>
      </c>
      <c r="C22" s="7">
        <v>43529</v>
      </c>
      <c r="D22" s="36" t="s">
        <v>1043</v>
      </c>
      <c r="E22" s="37" t="s">
        <v>1044</v>
      </c>
      <c r="F22" s="51">
        <v>7</v>
      </c>
      <c r="G22" s="35" t="s">
        <v>489</v>
      </c>
      <c r="H22" s="154">
        <v>201</v>
      </c>
      <c r="I22" s="37" t="s">
        <v>1045</v>
      </c>
      <c r="J22" s="39" t="s">
        <v>347</v>
      </c>
    </row>
    <row r="23" spans="1:10" ht="12.75">
      <c r="A23" s="152"/>
      <c r="B23" s="152"/>
      <c r="C23" s="152"/>
      <c r="D23" s="8"/>
      <c r="E23" s="154"/>
      <c r="F23" s="51"/>
      <c r="G23" s="153"/>
      <c r="H23" s="154">
        <v>177</v>
      </c>
      <c r="I23" s="37" t="s">
        <v>1046</v>
      </c>
      <c r="J23" s="39"/>
    </row>
    <row r="24" spans="1:10" s="197" customFormat="1" ht="12.75">
      <c r="A24" s="192">
        <v>2979</v>
      </c>
      <c r="B24" s="192">
        <v>4661</v>
      </c>
      <c r="C24" s="193">
        <v>43529</v>
      </c>
      <c r="D24" s="199" t="s">
        <v>1047</v>
      </c>
      <c r="E24" s="58" t="s">
        <v>1048</v>
      </c>
      <c r="F24" s="184">
        <v>10</v>
      </c>
      <c r="G24" s="195" t="s">
        <v>1049</v>
      </c>
      <c r="H24" s="58">
        <v>55</v>
      </c>
      <c r="I24" s="58" t="s">
        <v>1050</v>
      </c>
      <c r="J24" s="69" t="s">
        <v>347</v>
      </c>
    </row>
    <row r="25" spans="1:10" s="197" customFormat="1" ht="12.75">
      <c r="A25" s="192"/>
      <c r="B25" s="192"/>
      <c r="C25" s="192"/>
      <c r="D25" s="200"/>
      <c r="E25" s="196"/>
      <c r="F25" s="184"/>
      <c r="G25" s="201"/>
      <c r="H25" s="58">
        <v>65</v>
      </c>
      <c r="I25" s="58" t="s">
        <v>1051</v>
      </c>
      <c r="J25" s="202"/>
    </row>
    <row r="26" spans="1:10" ht="12.75">
      <c r="A26" s="152">
        <v>2980</v>
      </c>
      <c r="B26" s="152">
        <v>4662</v>
      </c>
      <c r="C26" s="7">
        <v>43536</v>
      </c>
      <c r="D26" s="36" t="s">
        <v>1052</v>
      </c>
      <c r="E26" s="37" t="s">
        <v>1053</v>
      </c>
      <c r="F26" s="51">
        <v>37</v>
      </c>
      <c r="G26" s="35" t="s">
        <v>600</v>
      </c>
      <c r="H26" s="37">
        <v>1680</v>
      </c>
      <c r="I26" s="37" t="s">
        <v>1054</v>
      </c>
      <c r="J26" s="66" t="s">
        <v>659</v>
      </c>
    </row>
    <row r="27" spans="1:10" s="197" customFormat="1" ht="12.75">
      <c r="A27" s="192">
        <v>2981</v>
      </c>
      <c r="B27" s="192">
        <v>4663</v>
      </c>
      <c r="C27" s="193">
        <v>43536</v>
      </c>
      <c r="D27" s="194" t="s">
        <v>1055</v>
      </c>
      <c r="E27" s="58" t="s">
        <v>1056</v>
      </c>
      <c r="F27" s="184">
        <v>28</v>
      </c>
      <c r="G27" s="195" t="s">
        <v>511</v>
      </c>
      <c r="H27" s="58">
        <v>1363</v>
      </c>
      <c r="I27" s="58" t="s">
        <v>1058</v>
      </c>
      <c r="J27" s="69" t="s">
        <v>347</v>
      </c>
    </row>
    <row r="28" spans="1:10" s="197" customFormat="1" ht="12.75">
      <c r="A28" s="192"/>
      <c r="B28" s="192"/>
      <c r="C28" s="192"/>
      <c r="D28" s="200"/>
      <c r="E28" s="196"/>
      <c r="F28" s="184"/>
      <c r="G28" s="195" t="s">
        <v>892</v>
      </c>
      <c r="H28" s="58" t="s">
        <v>1057</v>
      </c>
      <c r="I28" s="58" t="s">
        <v>1059</v>
      </c>
      <c r="J28" s="202"/>
    </row>
    <row r="29" spans="1:10" ht="12.75">
      <c r="A29" s="152">
        <v>2982</v>
      </c>
      <c r="B29" s="152">
        <v>4664</v>
      </c>
      <c r="C29" s="7">
        <v>43536</v>
      </c>
      <c r="D29" s="36" t="s">
        <v>1060</v>
      </c>
      <c r="E29" s="37" t="s">
        <v>1061</v>
      </c>
      <c r="F29" s="51">
        <v>31</v>
      </c>
      <c r="G29" s="35" t="s">
        <v>561</v>
      </c>
      <c r="H29" s="154">
        <v>2415</v>
      </c>
      <c r="I29" s="37" t="s">
        <v>1063</v>
      </c>
      <c r="J29" s="66" t="s">
        <v>347</v>
      </c>
    </row>
    <row r="30" spans="1:10" ht="12.75">
      <c r="A30" s="152"/>
      <c r="B30" s="152"/>
      <c r="C30" s="7"/>
      <c r="D30" s="36"/>
      <c r="E30" s="37"/>
      <c r="F30" s="51"/>
      <c r="G30" s="35" t="s">
        <v>1062</v>
      </c>
      <c r="H30" s="154">
        <v>1816</v>
      </c>
      <c r="I30" s="37" t="s">
        <v>1064</v>
      </c>
      <c r="J30" s="36"/>
    </row>
    <row r="31" spans="1:10" s="197" customFormat="1" ht="12.75">
      <c r="A31" s="192">
        <v>2983</v>
      </c>
      <c r="B31" s="192">
        <v>4665</v>
      </c>
      <c r="C31" s="193">
        <v>43539</v>
      </c>
      <c r="D31" s="194" t="s">
        <v>1065</v>
      </c>
      <c r="E31" s="58" t="s">
        <v>1066</v>
      </c>
      <c r="F31" s="184">
        <v>37</v>
      </c>
      <c r="G31" s="195" t="s">
        <v>600</v>
      </c>
      <c r="H31" s="196">
        <v>2075</v>
      </c>
      <c r="I31" s="58" t="s">
        <v>1067</v>
      </c>
      <c r="J31" s="194" t="s">
        <v>347</v>
      </c>
    </row>
    <row r="32" spans="1:10" s="197" customFormat="1" ht="12.75">
      <c r="A32" s="192"/>
      <c r="B32" s="192"/>
      <c r="C32" s="192"/>
      <c r="D32" s="200"/>
      <c r="E32" s="196"/>
      <c r="F32" s="184"/>
      <c r="G32" s="201"/>
      <c r="H32" s="196">
        <v>2099</v>
      </c>
      <c r="I32" s="58" t="s">
        <v>1068</v>
      </c>
      <c r="J32" s="200"/>
    </row>
    <row r="33" spans="1:10" ht="12.75">
      <c r="A33" s="152">
        <v>2984</v>
      </c>
      <c r="B33" s="152">
        <v>4666</v>
      </c>
      <c r="C33" s="7">
        <v>43551</v>
      </c>
      <c r="D33" s="36" t="s">
        <v>1069</v>
      </c>
      <c r="E33" s="37" t="s">
        <v>1070</v>
      </c>
      <c r="F33" s="51">
        <v>36</v>
      </c>
      <c r="G33" s="35" t="s">
        <v>1071</v>
      </c>
      <c r="H33" s="154">
        <v>1796</v>
      </c>
      <c r="I33" s="37" t="s">
        <v>1073</v>
      </c>
      <c r="J33" s="36" t="s">
        <v>347</v>
      </c>
    </row>
    <row r="34" spans="1:10" ht="12.75">
      <c r="A34" s="152"/>
      <c r="B34" s="152"/>
      <c r="C34" s="152"/>
      <c r="D34" s="8"/>
      <c r="E34" s="154"/>
      <c r="F34" s="51"/>
      <c r="G34" s="153"/>
      <c r="H34" s="37" t="s">
        <v>1072</v>
      </c>
      <c r="I34" s="37"/>
      <c r="J34" s="8"/>
    </row>
    <row r="35" spans="1:10" s="197" customFormat="1" ht="12.75">
      <c r="A35" s="192">
        <v>2985</v>
      </c>
      <c r="B35" s="192">
        <v>4667</v>
      </c>
      <c r="C35" s="193">
        <v>43553</v>
      </c>
      <c r="D35" s="194" t="s">
        <v>419</v>
      </c>
      <c r="E35" s="58" t="s">
        <v>1074</v>
      </c>
      <c r="F35" s="184">
        <v>37</v>
      </c>
      <c r="G35" s="195" t="s">
        <v>603</v>
      </c>
      <c r="H35" s="196">
        <v>1305</v>
      </c>
      <c r="I35" s="58"/>
      <c r="J35" s="194" t="s">
        <v>347</v>
      </c>
    </row>
    <row r="36" spans="1:10" s="197" customFormat="1" ht="12.75">
      <c r="A36" s="192"/>
      <c r="B36" s="192"/>
      <c r="C36" s="192"/>
      <c r="D36" s="200"/>
      <c r="E36" s="196"/>
      <c r="F36" s="184"/>
      <c r="G36" s="201"/>
      <c r="H36" s="196">
        <v>1401</v>
      </c>
      <c r="I36" s="58"/>
      <c r="J36" s="200"/>
    </row>
    <row r="37" spans="1:10" s="197" customFormat="1" ht="12.75">
      <c r="A37" s="192"/>
      <c r="B37" s="192"/>
      <c r="C37" s="192"/>
      <c r="D37" s="200"/>
      <c r="E37" s="196"/>
      <c r="F37" s="184"/>
      <c r="G37" s="195" t="s">
        <v>600</v>
      </c>
      <c r="H37" s="196">
        <v>1300</v>
      </c>
      <c r="I37" s="58"/>
      <c r="J37" s="200"/>
    </row>
    <row r="38" spans="1:10" s="197" customFormat="1" ht="12.75">
      <c r="A38" s="192"/>
      <c r="B38" s="192"/>
      <c r="C38" s="193"/>
      <c r="D38" s="194"/>
      <c r="E38" s="58"/>
      <c r="F38" s="184"/>
      <c r="G38" s="195"/>
      <c r="H38" s="196">
        <v>1370</v>
      </c>
      <c r="I38" s="58"/>
      <c r="J38" s="194"/>
    </row>
    <row r="39" spans="1:10" s="197" customFormat="1" ht="12.75">
      <c r="A39" s="192"/>
      <c r="B39" s="192"/>
      <c r="C39" s="192"/>
      <c r="D39" s="200"/>
      <c r="E39" s="196"/>
      <c r="F39" s="184"/>
      <c r="G39" s="201"/>
      <c r="H39" s="58" t="s">
        <v>1080</v>
      </c>
      <c r="I39" s="58" t="s">
        <v>1081</v>
      </c>
      <c r="J39" s="200"/>
    </row>
    <row r="40" spans="1:10" s="197" customFormat="1" ht="12.75">
      <c r="A40" s="192"/>
      <c r="B40" s="192"/>
      <c r="C40" s="192"/>
      <c r="D40" s="200"/>
      <c r="E40" s="196"/>
      <c r="F40" s="184"/>
      <c r="G40" s="195" t="s">
        <v>1075</v>
      </c>
      <c r="H40" s="196">
        <v>1852</v>
      </c>
      <c r="I40" s="58" t="s">
        <v>1079</v>
      </c>
      <c r="J40" s="200"/>
    </row>
    <row r="41" spans="1:10" s="197" customFormat="1" ht="12.75">
      <c r="A41" s="192"/>
      <c r="B41" s="192"/>
      <c r="C41" s="193"/>
      <c r="D41" s="194"/>
      <c r="E41" s="58"/>
      <c r="F41" s="184"/>
      <c r="G41" s="195"/>
      <c r="H41" s="196">
        <v>1870</v>
      </c>
      <c r="I41" s="58" t="s">
        <v>1078</v>
      </c>
      <c r="J41" s="194"/>
    </row>
    <row r="42" spans="1:10" s="197" customFormat="1" ht="12.75">
      <c r="A42" s="192"/>
      <c r="B42" s="192"/>
      <c r="C42" s="192"/>
      <c r="D42" s="200"/>
      <c r="E42" s="196"/>
      <c r="F42" s="184"/>
      <c r="G42" s="201"/>
      <c r="H42" s="196">
        <v>1888</v>
      </c>
      <c r="I42" s="58" t="s">
        <v>1077</v>
      </c>
      <c r="J42" s="200"/>
    </row>
    <row r="43" spans="1:10" s="197" customFormat="1" ht="12.75">
      <c r="A43" s="192"/>
      <c r="B43" s="192"/>
      <c r="C43" s="192"/>
      <c r="D43" s="200"/>
      <c r="E43" s="196"/>
      <c r="F43" s="184"/>
      <c r="G43" s="195"/>
      <c r="H43" s="196">
        <v>1890</v>
      </c>
      <c r="I43" s="58" t="s">
        <v>1076</v>
      </c>
      <c r="J43" s="200"/>
    </row>
    <row r="44" spans="1:10" ht="12.75">
      <c r="A44" s="152">
        <v>2986</v>
      </c>
      <c r="B44" s="152">
        <v>4668</v>
      </c>
      <c r="C44" s="7">
        <v>43553</v>
      </c>
      <c r="D44" s="36" t="s">
        <v>1082</v>
      </c>
      <c r="E44" s="37" t="s">
        <v>1083</v>
      </c>
      <c r="F44" s="51">
        <v>31</v>
      </c>
      <c r="G44" s="35" t="s">
        <v>1062</v>
      </c>
      <c r="H44" s="37">
        <v>2040</v>
      </c>
      <c r="I44" s="37" t="s">
        <v>1085</v>
      </c>
      <c r="J44" s="36" t="s">
        <v>347</v>
      </c>
    </row>
    <row r="45" spans="1:10" ht="12.75">
      <c r="A45" s="152"/>
      <c r="B45" s="152"/>
      <c r="C45" s="7"/>
      <c r="D45" s="36"/>
      <c r="E45" s="37"/>
      <c r="F45" s="51"/>
      <c r="G45" s="35" t="s">
        <v>1084</v>
      </c>
      <c r="H45" s="154">
        <v>2321</v>
      </c>
      <c r="I45" s="37" t="s">
        <v>1088</v>
      </c>
      <c r="J45" s="36"/>
    </row>
    <row r="46" spans="1:10" ht="12.75">
      <c r="A46" s="152"/>
      <c r="B46" s="152"/>
      <c r="C46" s="7"/>
      <c r="D46" s="36"/>
      <c r="E46" s="37"/>
      <c r="F46" s="51"/>
      <c r="G46" s="35"/>
      <c r="H46" s="37">
        <v>2337</v>
      </c>
      <c r="I46" s="37" t="s">
        <v>1087</v>
      </c>
      <c r="J46" s="36"/>
    </row>
    <row r="47" spans="1:10" ht="12.75">
      <c r="A47" s="152"/>
      <c r="B47" s="152"/>
      <c r="C47" s="7"/>
      <c r="D47" s="36"/>
      <c r="E47" s="37"/>
      <c r="F47" s="51"/>
      <c r="G47" s="35"/>
      <c r="H47" s="37">
        <v>2345</v>
      </c>
      <c r="I47" s="37" t="s">
        <v>1086</v>
      </c>
      <c r="J47" s="36"/>
    </row>
    <row r="48" spans="1:10" ht="12.75">
      <c r="A48" s="152"/>
      <c r="B48" s="152"/>
      <c r="C48" s="152"/>
      <c r="D48" s="8"/>
      <c r="E48" s="154"/>
      <c r="F48" s="51"/>
      <c r="G48" s="153"/>
      <c r="H48" s="37">
        <v>2347</v>
      </c>
      <c r="I48" s="37" t="s">
        <v>1089</v>
      </c>
      <c r="J48" s="8"/>
    </row>
    <row r="49" spans="1:10" s="197" customFormat="1" ht="12.75">
      <c r="A49" s="192">
        <v>2987</v>
      </c>
      <c r="B49" s="192">
        <v>4669</v>
      </c>
      <c r="C49" s="193">
        <v>43571</v>
      </c>
      <c r="D49" s="194" t="s">
        <v>1208</v>
      </c>
      <c r="E49" s="58" t="s">
        <v>1209</v>
      </c>
      <c r="F49" s="184">
        <v>9</v>
      </c>
      <c r="G49" s="195" t="s">
        <v>636</v>
      </c>
      <c r="H49" s="196">
        <v>2749</v>
      </c>
      <c r="I49" s="58" t="s">
        <v>1211</v>
      </c>
      <c r="J49" s="194" t="s">
        <v>347</v>
      </c>
    </row>
    <row r="50" spans="1:10" s="197" customFormat="1" ht="12.75">
      <c r="A50" s="192"/>
      <c r="B50" s="192"/>
      <c r="C50" s="193"/>
      <c r="D50" s="194"/>
      <c r="E50" s="58"/>
      <c r="F50" s="184"/>
      <c r="G50" s="195"/>
      <c r="H50" s="196">
        <v>2759</v>
      </c>
      <c r="I50" s="58" t="s">
        <v>1212</v>
      </c>
      <c r="J50" s="194"/>
    </row>
    <row r="51" spans="1:10" s="197" customFormat="1" ht="12.75">
      <c r="A51" s="192"/>
      <c r="B51" s="192"/>
      <c r="C51" s="192"/>
      <c r="D51" s="200"/>
      <c r="E51" s="196"/>
      <c r="F51" s="184"/>
      <c r="G51" s="201"/>
      <c r="H51" s="196">
        <v>2765</v>
      </c>
      <c r="I51" s="58" t="s">
        <v>1213</v>
      </c>
      <c r="J51" s="200"/>
    </row>
    <row r="52" spans="1:10" s="197" customFormat="1" ht="12.75">
      <c r="A52" s="192"/>
      <c r="B52" s="192"/>
      <c r="C52" s="192"/>
      <c r="D52" s="200"/>
      <c r="E52" s="196"/>
      <c r="F52" s="184"/>
      <c r="G52" s="195" t="s">
        <v>1210</v>
      </c>
      <c r="H52" s="196">
        <v>3</v>
      </c>
      <c r="I52" s="58" t="s">
        <v>1214</v>
      </c>
      <c r="J52" s="200"/>
    </row>
    <row r="53" spans="1:10" s="197" customFormat="1" ht="12.75">
      <c r="A53" s="192"/>
      <c r="B53" s="192"/>
      <c r="C53" s="193"/>
      <c r="D53" s="194"/>
      <c r="E53" s="58"/>
      <c r="F53" s="184"/>
      <c r="G53" s="195"/>
      <c r="H53" s="196">
        <v>30</v>
      </c>
      <c r="I53" s="58" t="s">
        <v>1215</v>
      </c>
      <c r="J53" s="194"/>
    </row>
    <row r="54" spans="1:10" s="197" customFormat="1" ht="12.75">
      <c r="A54" s="192"/>
      <c r="B54" s="192"/>
      <c r="C54" s="192"/>
      <c r="D54" s="200"/>
      <c r="E54" s="196"/>
      <c r="F54" s="184"/>
      <c r="G54" s="201"/>
      <c r="H54" s="196">
        <v>31</v>
      </c>
      <c r="I54" s="58" t="s">
        <v>1216</v>
      </c>
      <c r="J54" s="200"/>
    </row>
    <row r="55" spans="1:10" s="197" customFormat="1" ht="12.75">
      <c r="A55" s="192"/>
      <c r="B55" s="192"/>
      <c r="C55" s="193"/>
      <c r="D55" s="194"/>
      <c r="E55" s="58"/>
      <c r="F55" s="184"/>
      <c r="G55" s="195"/>
      <c r="H55" s="196">
        <v>32</v>
      </c>
      <c r="I55" s="58" t="s">
        <v>1217</v>
      </c>
      <c r="J55" s="194"/>
    </row>
    <row r="56" spans="1:10" ht="12.75">
      <c r="A56" s="152">
        <v>2988</v>
      </c>
      <c r="B56" s="152">
        <v>4670</v>
      </c>
      <c r="C56" s="7">
        <v>43572</v>
      </c>
      <c r="D56" s="36" t="s">
        <v>634</v>
      </c>
      <c r="E56" s="37" t="s">
        <v>1218</v>
      </c>
      <c r="F56" s="51">
        <v>36</v>
      </c>
      <c r="G56" s="35" t="s">
        <v>631</v>
      </c>
      <c r="H56" s="154">
        <v>463</v>
      </c>
      <c r="I56" s="37" t="s">
        <v>1219</v>
      </c>
      <c r="J56" s="36" t="s">
        <v>347</v>
      </c>
    </row>
    <row r="57" spans="1:10" ht="12.75">
      <c r="A57" s="152"/>
      <c r="B57" s="152"/>
      <c r="C57" s="152"/>
      <c r="D57" s="8"/>
      <c r="E57" s="154"/>
      <c r="F57" s="51"/>
      <c r="G57" s="153"/>
      <c r="H57" s="154">
        <v>505</v>
      </c>
      <c r="I57" s="37" t="s">
        <v>1220</v>
      </c>
      <c r="J57" s="8"/>
    </row>
    <row r="58" spans="1:10" ht="12.75">
      <c r="A58" s="152"/>
      <c r="B58" s="152"/>
      <c r="C58" s="152"/>
      <c r="D58" s="8"/>
      <c r="E58" s="154"/>
      <c r="F58" s="51"/>
      <c r="G58" s="35"/>
      <c r="H58" s="154">
        <v>523</v>
      </c>
      <c r="I58" s="37" t="s">
        <v>1221</v>
      </c>
      <c r="J58" s="8"/>
    </row>
    <row r="59" spans="1:10" s="197" customFormat="1" ht="12.75">
      <c r="A59" s="192">
        <v>2989</v>
      </c>
      <c r="B59" s="192">
        <v>4671</v>
      </c>
      <c r="C59" s="193">
        <v>43573</v>
      </c>
      <c r="D59" s="194" t="s">
        <v>1222</v>
      </c>
      <c r="E59" s="58" t="s">
        <v>1223</v>
      </c>
      <c r="F59" s="184">
        <v>31</v>
      </c>
      <c r="G59" s="195" t="s">
        <v>561</v>
      </c>
      <c r="H59" s="196">
        <v>2313</v>
      </c>
      <c r="I59" s="58" t="s">
        <v>1224</v>
      </c>
      <c r="J59" s="194" t="s">
        <v>347</v>
      </c>
    </row>
    <row r="60" spans="1:10" s="197" customFormat="1" ht="12.75">
      <c r="A60" s="192"/>
      <c r="B60" s="192"/>
      <c r="C60" s="192"/>
      <c r="D60" s="200"/>
      <c r="E60" s="196"/>
      <c r="F60" s="184"/>
      <c r="G60" s="195" t="s">
        <v>1225</v>
      </c>
      <c r="H60" s="58">
        <v>1840</v>
      </c>
      <c r="I60" s="58" t="s">
        <v>1226</v>
      </c>
      <c r="J60" s="200"/>
    </row>
    <row r="61" spans="1:10" s="197" customFormat="1" ht="12.75">
      <c r="A61" s="192"/>
      <c r="B61" s="192"/>
      <c r="C61" s="192"/>
      <c r="D61" s="200"/>
      <c r="E61" s="196"/>
      <c r="F61" s="184"/>
      <c r="G61" s="201"/>
      <c r="H61" s="196">
        <v>1850</v>
      </c>
      <c r="I61" s="58" t="s">
        <v>1227</v>
      </c>
      <c r="J61" s="200"/>
    </row>
    <row r="62" spans="1:10" s="197" customFormat="1" ht="12.75">
      <c r="A62" s="192"/>
      <c r="B62" s="192"/>
      <c r="C62" s="192"/>
      <c r="D62" s="200"/>
      <c r="E62" s="196"/>
      <c r="F62" s="184"/>
      <c r="G62" s="201"/>
      <c r="H62" s="196">
        <v>1858</v>
      </c>
      <c r="I62" s="58" t="s">
        <v>1228</v>
      </c>
      <c r="J62" s="200"/>
    </row>
    <row r="63" spans="1:10" ht="12.75">
      <c r="A63" s="152">
        <v>2990</v>
      </c>
      <c r="B63" s="152">
        <v>4672</v>
      </c>
      <c r="C63" s="7">
        <v>43593</v>
      </c>
      <c r="D63" s="36" t="s">
        <v>1467</v>
      </c>
      <c r="E63" s="37" t="s">
        <v>1468</v>
      </c>
      <c r="F63" s="51">
        <v>31</v>
      </c>
      <c r="G63" s="35" t="s">
        <v>892</v>
      </c>
      <c r="H63" s="154">
        <v>1940</v>
      </c>
      <c r="I63" s="37" t="s">
        <v>1469</v>
      </c>
      <c r="J63" s="36" t="s">
        <v>347</v>
      </c>
    </row>
    <row r="64" spans="1:10" ht="12.75">
      <c r="A64" s="152"/>
      <c r="B64" s="152"/>
      <c r="C64" s="152"/>
      <c r="D64" s="8"/>
      <c r="E64" s="154"/>
      <c r="F64" s="51"/>
      <c r="G64" s="153"/>
      <c r="H64" s="154">
        <v>1976</v>
      </c>
      <c r="I64" s="37" t="s">
        <v>1470</v>
      </c>
      <c r="J64" s="8"/>
    </row>
    <row r="65" spans="1:10" ht="12.75">
      <c r="A65" s="152"/>
      <c r="B65" s="152"/>
      <c r="C65" s="152"/>
      <c r="D65" s="8"/>
      <c r="E65" s="154"/>
      <c r="F65" s="51"/>
      <c r="G65" s="153"/>
      <c r="H65" s="154">
        <v>2000</v>
      </c>
      <c r="I65" s="37" t="s">
        <v>1471</v>
      </c>
      <c r="J65" s="8"/>
    </row>
    <row r="66" spans="1:10" ht="12.75">
      <c r="A66" s="152"/>
      <c r="B66" s="152"/>
      <c r="C66" s="152"/>
      <c r="D66" s="8"/>
      <c r="E66" s="154"/>
      <c r="F66" s="51"/>
      <c r="G66" s="35" t="s">
        <v>842</v>
      </c>
      <c r="H66" s="154">
        <v>2972</v>
      </c>
      <c r="I66" s="37" t="s">
        <v>1472</v>
      </c>
      <c r="J66" s="8"/>
    </row>
    <row r="67" spans="1:10" ht="12.75">
      <c r="A67" s="152"/>
      <c r="B67" s="152"/>
      <c r="C67" s="7"/>
      <c r="D67" s="36"/>
      <c r="E67" s="37"/>
      <c r="F67" s="51"/>
      <c r="G67" s="35"/>
      <c r="H67" s="37">
        <v>2988</v>
      </c>
      <c r="I67" s="37" t="s">
        <v>1473</v>
      </c>
      <c r="J67" s="36"/>
    </row>
    <row r="68" spans="1:10" ht="12.75">
      <c r="A68" s="152"/>
      <c r="B68" s="152"/>
      <c r="C68" s="152"/>
      <c r="D68" s="8"/>
      <c r="E68" s="154"/>
      <c r="F68" s="51"/>
      <c r="G68" s="153"/>
      <c r="H68" s="37">
        <v>2996</v>
      </c>
      <c r="I68" s="37" t="s">
        <v>1474</v>
      </c>
      <c r="J68" s="8"/>
    </row>
    <row r="69" spans="1:10" ht="12.75">
      <c r="A69" s="152"/>
      <c r="B69" s="152"/>
      <c r="C69" s="7"/>
      <c r="D69" s="36"/>
      <c r="E69" s="37"/>
      <c r="F69" s="51"/>
      <c r="G69" s="35"/>
      <c r="H69" s="154">
        <v>3006</v>
      </c>
      <c r="I69" s="37" t="s">
        <v>1475</v>
      </c>
      <c r="J69" s="36"/>
    </row>
    <row r="70" spans="1:10" s="197" customFormat="1" ht="12.75">
      <c r="A70" s="192">
        <v>2991</v>
      </c>
      <c r="B70" s="192">
        <v>4673</v>
      </c>
      <c r="C70" s="193">
        <v>43612</v>
      </c>
      <c r="D70" s="194" t="s">
        <v>1476</v>
      </c>
      <c r="E70" s="58" t="s">
        <v>1477</v>
      </c>
      <c r="F70" s="184">
        <v>37</v>
      </c>
      <c r="G70" s="195" t="s">
        <v>600</v>
      </c>
      <c r="H70" s="196">
        <v>1903</v>
      </c>
      <c r="I70" s="58" t="s">
        <v>1479</v>
      </c>
      <c r="J70" s="194" t="s">
        <v>347</v>
      </c>
    </row>
    <row r="71" spans="1:10" s="197" customFormat="1" ht="12.75">
      <c r="A71" s="192"/>
      <c r="B71" s="192"/>
      <c r="C71" s="192"/>
      <c r="D71" s="200"/>
      <c r="E71" s="196"/>
      <c r="F71" s="184"/>
      <c r="G71" s="195" t="s">
        <v>1478</v>
      </c>
      <c r="H71" s="196">
        <v>1971</v>
      </c>
      <c r="I71" s="58" t="s">
        <v>1480</v>
      </c>
      <c r="J71" s="200"/>
    </row>
    <row r="72" spans="1:10" ht="12.75">
      <c r="A72" s="152">
        <v>2992</v>
      </c>
      <c r="B72" s="152">
        <v>4674</v>
      </c>
      <c r="C72" s="7">
        <v>43614</v>
      </c>
      <c r="D72" s="36" t="s">
        <v>1481</v>
      </c>
      <c r="E72" s="37" t="s">
        <v>1482</v>
      </c>
      <c r="F72" s="51">
        <v>9</v>
      </c>
      <c r="G72" s="35" t="s">
        <v>445</v>
      </c>
      <c r="H72" s="154">
        <v>1938</v>
      </c>
      <c r="I72" s="37" t="s">
        <v>1483</v>
      </c>
      <c r="J72" s="36" t="s">
        <v>347</v>
      </c>
    </row>
    <row r="73" spans="1:10" ht="12.75">
      <c r="A73" s="152"/>
      <c r="B73" s="152"/>
      <c r="C73" s="152"/>
      <c r="D73" s="8"/>
      <c r="E73" s="154"/>
      <c r="F73" s="51"/>
      <c r="G73" s="153"/>
      <c r="H73" s="154">
        <v>1968</v>
      </c>
      <c r="I73" s="37" t="s">
        <v>1484</v>
      </c>
      <c r="J73" s="8"/>
    </row>
    <row r="74" spans="1:10" ht="12.75">
      <c r="A74" s="152"/>
      <c r="B74" s="152"/>
      <c r="C74" s="152"/>
      <c r="D74" s="8"/>
      <c r="E74" s="154"/>
      <c r="F74" s="51"/>
      <c r="G74" s="153"/>
      <c r="H74" s="154">
        <v>1970</v>
      </c>
      <c r="I74" s="37" t="s">
        <v>1485</v>
      </c>
      <c r="J74" s="8"/>
    </row>
    <row r="75" spans="1:10" ht="12.75">
      <c r="A75" s="152"/>
      <c r="B75" s="152"/>
      <c r="C75" s="152"/>
      <c r="D75" s="8"/>
      <c r="E75" s="154"/>
      <c r="F75" s="51"/>
      <c r="G75" s="153"/>
      <c r="H75" s="154">
        <v>1978</v>
      </c>
      <c r="I75" s="37" t="s">
        <v>1486</v>
      </c>
      <c r="J75" s="8"/>
    </row>
    <row r="76" spans="1:10" s="197" customFormat="1" ht="12.75">
      <c r="A76" s="192">
        <v>2993</v>
      </c>
      <c r="B76" s="192">
        <v>4675</v>
      </c>
      <c r="C76" s="193">
        <v>43614</v>
      </c>
      <c r="D76" s="194" t="s">
        <v>1487</v>
      </c>
      <c r="E76" s="58" t="s">
        <v>1488</v>
      </c>
      <c r="F76" s="184">
        <v>31</v>
      </c>
      <c r="G76" s="195" t="s">
        <v>842</v>
      </c>
      <c r="H76" s="196">
        <v>2804</v>
      </c>
      <c r="I76" s="58" t="s">
        <v>1490</v>
      </c>
      <c r="J76" s="194" t="s">
        <v>347</v>
      </c>
    </row>
    <row r="77" spans="1:10" s="197" customFormat="1" ht="12.75">
      <c r="A77" s="192"/>
      <c r="B77" s="192"/>
      <c r="C77" s="192"/>
      <c r="D77" s="200"/>
      <c r="E77" s="196"/>
      <c r="F77" s="184"/>
      <c r="G77" s="201"/>
      <c r="H77" s="196">
        <v>2836</v>
      </c>
      <c r="I77" s="58" t="s">
        <v>1491</v>
      </c>
      <c r="J77" s="200"/>
    </row>
    <row r="78" spans="1:10" s="197" customFormat="1" ht="12.75">
      <c r="A78" s="192"/>
      <c r="B78" s="192"/>
      <c r="C78" s="192"/>
      <c r="D78" s="200"/>
      <c r="E78" s="196"/>
      <c r="F78" s="184"/>
      <c r="G78" s="195" t="s">
        <v>1489</v>
      </c>
      <c r="H78" s="196">
        <v>1990</v>
      </c>
      <c r="I78" s="58" t="s">
        <v>1492</v>
      </c>
      <c r="J78" s="200"/>
    </row>
    <row r="79" spans="1:10" ht="12.75">
      <c r="A79" s="152">
        <v>2994</v>
      </c>
      <c r="B79" s="152">
        <v>4676</v>
      </c>
      <c r="C79" s="7">
        <v>43619</v>
      </c>
      <c r="D79" s="36" t="s">
        <v>1700</v>
      </c>
      <c r="E79" s="37" t="s">
        <v>2762</v>
      </c>
      <c r="F79" s="51">
        <v>37</v>
      </c>
      <c r="G79" s="35" t="s">
        <v>1225</v>
      </c>
      <c r="H79" s="154">
        <v>1987</v>
      </c>
      <c r="I79" s="37" t="s">
        <v>1701</v>
      </c>
      <c r="J79" s="36" t="s">
        <v>347</v>
      </c>
    </row>
    <row r="80" spans="1:10" ht="12.75">
      <c r="A80" s="152"/>
      <c r="B80" s="152"/>
      <c r="C80" s="152"/>
      <c r="D80" s="8"/>
      <c r="E80" s="154"/>
      <c r="F80" s="51"/>
      <c r="G80" s="35" t="s">
        <v>600</v>
      </c>
      <c r="H80" s="154">
        <v>2151</v>
      </c>
      <c r="I80" s="37" t="s">
        <v>1702</v>
      </c>
      <c r="J80" s="8"/>
    </row>
    <row r="81" spans="1:10" ht="12.75">
      <c r="A81" s="152"/>
      <c r="B81" s="152"/>
      <c r="C81" s="7"/>
      <c r="D81" s="36"/>
      <c r="E81" s="37"/>
      <c r="F81" s="51"/>
      <c r="G81" s="35"/>
      <c r="H81" s="154">
        <v>2167</v>
      </c>
      <c r="I81" s="37" t="s">
        <v>1703</v>
      </c>
      <c r="J81" s="36"/>
    </row>
    <row r="82" spans="1:10" s="197" customFormat="1" ht="12.75">
      <c r="A82" s="192">
        <v>2995</v>
      </c>
      <c r="B82" s="192">
        <v>4677</v>
      </c>
      <c r="C82" s="193">
        <v>43619</v>
      </c>
      <c r="D82" s="194" t="s">
        <v>1704</v>
      </c>
      <c r="E82" s="58" t="s">
        <v>1705</v>
      </c>
      <c r="F82" s="184">
        <v>14</v>
      </c>
      <c r="G82" s="195" t="s">
        <v>445</v>
      </c>
      <c r="H82" s="196">
        <v>1563</v>
      </c>
      <c r="I82" s="58" t="s">
        <v>1706</v>
      </c>
      <c r="J82" s="194" t="s">
        <v>347</v>
      </c>
    </row>
    <row r="83" spans="1:10" s="197" customFormat="1" ht="12.75">
      <c r="A83" s="192"/>
      <c r="B83" s="192"/>
      <c r="C83" s="192"/>
      <c r="D83" s="200"/>
      <c r="E83" s="196"/>
      <c r="F83" s="184"/>
      <c r="G83" s="195"/>
      <c r="H83" s="58">
        <v>1593</v>
      </c>
      <c r="I83" s="58" t="s">
        <v>1707</v>
      </c>
      <c r="J83" s="200"/>
    </row>
    <row r="84" spans="1:10" ht="12.75">
      <c r="A84" s="152">
        <v>2996</v>
      </c>
      <c r="B84" s="152">
        <v>4678</v>
      </c>
      <c r="C84" s="7">
        <v>43633</v>
      </c>
      <c r="D84" s="36" t="s">
        <v>655</v>
      </c>
      <c r="E84" s="37" t="s">
        <v>656</v>
      </c>
      <c r="F84" s="51">
        <v>9</v>
      </c>
      <c r="G84" s="35" t="s">
        <v>657</v>
      </c>
      <c r="H84" s="37" t="s">
        <v>1708</v>
      </c>
      <c r="I84" s="37" t="s">
        <v>658</v>
      </c>
      <c r="J84" s="36" t="s">
        <v>347</v>
      </c>
    </row>
    <row r="85" spans="1:10" ht="12.75">
      <c r="A85" s="152"/>
      <c r="B85" s="152"/>
      <c r="C85" s="152"/>
      <c r="D85" s="8"/>
      <c r="E85" s="154"/>
      <c r="F85" s="51"/>
      <c r="G85" s="35"/>
      <c r="H85" s="37" t="s">
        <v>1709</v>
      </c>
      <c r="I85" s="37" t="s">
        <v>658</v>
      </c>
      <c r="J85" s="8"/>
    </row>
    <row r="86" spans="1:10" s="197" customFormat="1" ht="12.75">
      <c r="A86" s="192">
        <v>2997</v>
      </c>
      <c r="B86" s="192">
        <v>4679</v>
      </c>
      <c r="C86" s="193">
        <v>43633</v>
      </c>
      <c r="D86" s="194" t="s">
        <v>1710</v>
      </c>
      <c r="E86" s="58" t="s">
        <v>1711</v>
      </c>
      <c r="F86" s="184">
        <v>22</v>
      </c>
      <c r="G86" s="195" t="s">
        <v>445</v>
      </c>
      <c r="H86" s="58" t="s">
        <v>1713</v>
      </c>
      <c r="I86" s="58" t="s">
        <v>1712</v>
      </c>
      <c r="J86" s="194" t="s">
        <v>1714</v>
      </c>
    </row>
    <row r="87" spans="1:10" ht="12.75">
      <c r="A87" s="152">
        <v>2998</v>
      </c>
      <c r="B87" s="152">
        <v>4680</v>
      </c>
      <c r="C87" s="7">
        <v>43634</v>
      </c>
      <c r="D87" s="36" t="s">
        <v>1715</v>
      </c>
      <c r="E87" s="37" t="s">
        <v>1716</v>
      </c>
      <c r="F87" s="51">
        <v>31</v>
      </c>
      <c r="G87" s="35" t="s">
        <v>600</v>
      </c>
      <c r="H87" s="37">
        <v>2554</v>
      </c>
      <c r="I87" s="37" t="s">
        <v>1719</v>
      </c>
      <c r="J87" s="36" t="s">
        <v>347</v>
      </c>
    </row>
    <row r="88" spans="1:10" ht="12.75">
      <c r="A88" s="152"/>
      <c r="B88" s="152"/>
      <c r="C88" s="152"/>
      <c r="D88" s="8"/>
      <c r="E88" s="154"/>
      <c r="F88" s="51"/>
      <c r="G88" s="35"/>
      <c r="H88" s="37">
        <v>2558</v>
      </c>
      <c r="I88" s="37" t="s">
        <v>1720</v>
      </c>
      <c r="J88" s="8"/>
    </row>
    <row r="89" spans="1:10" ht="12.75">
      <c r="A89" s="152"/>
      <c r="B89" s="152"/>
      <c r="C89" s="7"/>
      <c r="D89" s="36"/>
      <c r="E89" s="37"/>
      <c r="F89" s="51"/>
      <c r="G89" s="35"/>
      <c r="H89" s="37">
        <v>2564</v>
      </c>
      <c r="I89" s="37" t="s">
        <v>1721</v>
      </c>
      <c r="J89" s="36"/>
    </row>
    <row r="90" spans="1:10" ht="12.75">
      <c r="A90" s="152"/>
      <c r="B90" s="152"/>
      <c r="C90" s="152"/>
      <c r="D90" s="8"/>
      <c r="E90" s="154"/>
      <c r="F90" s="51"/>
      <c r="G90" s="35"/>
      <c r="H90" s="37">
        <v>2574</v>
      </c>
      <c r="I90" s="37" t="s">
        <v>1722</v>
      </c>
      <c r="J90" s="8"/>
    </row>
    <row r="91" spans="1:10" ht="12.75">
      <c r="A91" s="152"/>
      <c r="B91" s="152"/>
      <c r="C91" s="152"/>
      <c r="D91" s="8"/>
      <c r="E91" s="154"/>
      <c r="F91" s="51"/>
      <c r="G91" s="35" t="s">
        <v>561</v>
      </c>
      <c r="H91" s="37" t="s">
        <v>1717</v>
      </c>
      <c r="I91" s="37" t="s">
        <v>1723</v>
      </c>
      <c r="J91" s="8"/>
    </row>
    <row r="92" spans="1:10" ht="12.75">
      <c r="A92" s="152"/>
      <c r="B92" s="152"/>
      <c r="C92" s="152"/>
      <c r="D92" s="8"/>
      <c r="E92" s="154"/>
      <c r="F92" s="51"/>
      <c r="G92" s="35"/>
      <c r="H92" s="37" t="s">
        <v>1718</v>
      </c>
      <c r="I92" s="37" t="s">
        <v>1724</v>
      </c>
      <c r="J92" s="8"/>
    </row>
    <row r="93" spans="1:10" s="197" customFormat="1" ht="12.75">
      <c r="A93" s="192">
        <v>2999</v>
      </c>
      <c r="B93" s="192">
        <v>4681</v>
      </c>
      <c r="C93" s="193">
        <v>43643</v>
      </c>
      <c r="D93" s="194" t="s">
        <v>292</v>
      </c>
      <c r="E93" s="58" t="s">
        <v>1725</v>
      </c>
      <c r="F93" s="184">
        <v>5</v>
      </c>
      <c r="G93" s="195" t="s">
        <v>439</v>
      </c>
      <c r="H93" s="58">
        <v>260</v>
      </c>
      <c r="I93" s="58" t="s">
        <v>1729</v>
      </c>
      <c r="J93" s="194" t="s">
        <v>347</v>
      </c>
    </row>
    <row r="94" spans="1:10" s="197" customFormat="1" ht="12.75">
      <c r="A94" s="192"/>
      <c r="B94" s="192"/>
      <c r="C94" s="192"/>
      <c r="D94" s="200"/>
      <c r="E94" s="196"/>
      <c r="F94" s="184"/>
      <c r="G94" s="195"/>
      <c r="H94" s="58">
        <v>250</v>
      </c>
      <c r="I94" s="58" t="s">
        <v>1730</v>
      </c>
      <c r="J94" s="200"/>
    </row>
    <row r="95" spans="1:10" s="197" customFormat="1" ht="12.75">
      <c r="A95" s="192"/>
      <c r="B95" s="192"/>
      <c r="C95" s="192"/>
      <c r="D95" s="200"/>
      <c r="E95" s="196"/>
      <c r="F95" s="184"/>
      <c r="G95" s="195"/>
      <c r="H95" s="58">
        <v>318</v>
      </c>
      <c r="I95" s="58" t="s">
        <v>1731</v>
      </c>
      <c r="J95" s="200"/>
    </row>
    <row r="96" spans="1:10" s="197" customFormat="1" ht="12.75">
      <c r="A96" s="192"/>
      <c r="B96" s="192"/>
      <c r="C96" s="192"/>
      <c r="D96" s="200"/>
      <c r="E96" s="196"/>
      <c r="F96" s="184"/>
      <c r="G96" s="195"/>
      <c r="H96" s="58">
        <v>210</v>
      </c>
      <c r="I96" s="58" t="s">
        <v>1732</v>
      </c>
      <c r="J96" s="200"/>
    </row>
    <row r="97" spans="1:10" s="197" customFormat="1" ht="12.75">
      <c r="A97" s="192"/>
      <c r="B97" s="192"/>
      <c r="C97" s="192"/>
      <c r="D97" s="200"/>
      <c r="E97" s="196"/>
      <c r="F97" s="184"/>
      <c r="G97" s="195" t="s">
        <v>1726</v>
      </c>
      <c r="H97" s="58">
        <v>5508</v>
      </c>
      <c r="I97" s="58" t="s">
        <v>1736</v>
      </c>
      <c r="J97" s="200"/>
    </row>
    <row r="98" spans="1:10" s="197" customFormat="1" ht="12.75">
      <c r="A98" s="192"/>
      <c r="B98" s="192"/>
      <c r="C98" s="192"/>
      <c r="D98" s="200"/>
      <c r="E98" s="196"/>
      <c r="F98" s="184"/>
      <c r="G98" s="195"/>
      <c r="H98" s="58">
        <v>5526</v>
      </c>
      <c r="I98" s="58" t="s">
        <v>1735</v>
      </c>
      <c r="J98" s="200"/>
    </row>
    <row r="99" spans="1:10" s="197" customFormat="1" ht="12.75">
      <c r="A99" s="192"/>
      <c r="B99" s="192"/>
      <c r="C99" s="192"/>
      <c r="D99" s="200"/>
      <c r="E99" s="196"/>
      <c r="F99" s="184"/>
      <c r="G99" s="195"/>
      <c r="H99" s="58">
        <v>5552</v>
      </c>
      <c r="I99" s="58" t="s">
        <v>1733</v>
      </c>
      <c r="J99" s="200"/>
    </row>
    <row r="100" spans="1:10" s="197" customFormat="1" ht="12.75">
      <c r="A100" s="192"/>
      <c r="B100" s="192"/>
      <c r="C100" s="192"/>
      <c r="D100" s="200"/>
      <c r="E100" s="196"/>
      <c r="F100" s="184"/>
      <c r="G100" s="195"/>
      <c r="H100" s="58">
        <v>5534</v>
      </c>
      <c r="I100" s="58" t="s">
        <v>1734</v>
      </c>
      <c r="J100" s="200"/>
    </row>
    <row r="101" spans="1:10" s="197" customFormat="1" ht="12.75">
      <c r="A101" s="192"/>
      <c r="B101" s="192"/>
      <c r="C101" s="192"/>
      <c r="D101" s="200"/>
      <c r="E101" s="196"/>
      <c r="F101" s="184"/>
      <c r="G101" s="195" t="s">
        <v>1727</v>
      </c>
      <c r="H101" s="58">
        <v>250</v>
      </c>
      <c r="I101" s="58" t="s">
        <v>1737</v>
      </c>
      <c r="J101" s="200"/>
    </row>
    <row r="102" spans="1:10" s="197" customFormat="1" ht="12.75">
      <c r="A102" s="192"/>
      <c r="B102" s="192"/>
      <c r="C102" s="192"/>
      <c r="D102" s="200"/>
      <c r="E102" s="196"/>
      <c r="F102" s="184"/>
      <c r="G102" s="195"/>
      <c r="H102" s="58">
        <v>249</v>
      </c>
      <c r="I102" s="58" t="s">
        <v>1740</v>
      </c>
      <c r="J102" s="200"/>
    </row>
    <row r="103" spans="1:10" s="197" customFormat="1" ht="12.75">
      <c r="A103" s="192"/>
      <c r="B103" s="192"/>
      <c r="C103" s="192"/>
      <c r="D103" s="200"/>
      <c r="E103" s="196"/>
      <c r="F103" s="184"/>
      <c r="G103" s="195"/>
      <c r="H103" s="58">
        <v>222</v>
      </c>
      <c r="I103" s="58" t="s">
        <v>1739</v>
      </c>
      <c r="J103" s="200"/>
    </row>
    <row r="104" spans="1:10" s="197" customFormat="1" ht="12.75">
      <c r="A104" s="192"/>
      <c r="B104" s="192"/>
      <c r="C104" s="192"/>
      <c r="D104" s="200"/>
      <c r="E104" s="196"/>
      <c r="F104" s="184"/>
      <c r="G104" s="195"/>
      <c r="H104" s="58">
        <v>244</v>
      </c>
      <c r="I104" s="58" t="s">
        <v>1738</v>
      </c>
      <c r="J104" s="200"/>
    </row>
    <row r="105" spans="1:10" s="197" customFormat="1" ht="12.75">
      <c r="A105" s="192"/>
      <c r="B105" s="192"/>
      <c r="C105" s="192"/>
      <c r="D105" s="200"/>
      <c r="E105" s="196"/>
      <c r="F105" s="184"/>
      <c r="G105" s="195" t="s">
        <v>1728</v>
      </c>
      <c r="H105" s="58">
        <v>235</v>
      </c>
      <c r="I105" s="58" t="s">
        <v>1744</v>
      </c>
      <c r="J105" s="200"/>
    </row>
    <row r="106" spans="1:10" s="197" customFormat="1" ht="12.75">
      <c r="A106" s="192"/>
      <c r="B106" s="192"/>
      <c r="C106" s="192"/>
      <c r="D106" s="200"/>
      <c r="E106" s="196"/>
      <c r="F106" s="184"/>
      <c r="G106" s="195"/>
      <c r="H106" s="58">
        <v>221</v>
      </c>
      <c r="I106" s="58" t="s">
        <v>1743</v>
      </c>
      <c r="J106" s="200"/>
    </row>
    <row r="107" spans="1:10" s="197" customFormat="1" ht="12.75">
      <c r="A107" s="192"/>
      <c r="B107" s="192"/>
      <c r="C107" s="193"/>
      <c r="D107" s="194"/>
      <c r="E107" s="58"/>
      <c r="F107" s="184"/>
      <c r="G107" s="195"/>
      <c r="H107" s="58">
        <v>211</v>
      </c>
      <c r="I107" s="58" t="s">
        <v>1742</v>
      </c>
      <c r="J107" s="194"/>
    </row>
    <row r="108" spans="1:10" s="197" customFormat="1" ht="12.75">
      <c r="A108" s="192"/>
      <c r="B108" s="192"/>
      <c r="C108" s="192"/>
      <c r="D108" s="200"/>
      <c r="E108" s="196"/>
      <c r="F108" s="184"/>
      <c r="G108" s="195"/>
      <c r="H108" s="58">
        <v>201</v>
      </c>
      <c r="I108" s="58" t="s">
        <v>1741</v>
      </c>
      <c r="J108" s="200"/>
    </row>
    <row r="109" spans="1:10" s="197" customFormat="1" ht="12.75">
      <c r="A109" s="192"/>
      <c r="B109" s="192"/>
      <c r="C109" s="192"/>
      <c r="D109" s="200"/>
      <c r="E109" s="196"/>
      <c r="F109" s="184"/>
      <c r="G109" s="195"/>
      <c r="H109" s="58">
        <v>249</v>
      </c>
      <c r="I109" s="58" t="s">
        <v>1745</v>
      </c>
      <c r="J109" s="200"/>
    </row>
    <row r="110" spans="1:10" s="197" customFormat="1" ht="12.75">
      <c r="A110" s="192"/>
      <c r="B110" s="192"/>
      <c r="C110" s="192"/>
      <c r="D110" s="200"/>
      <c r="E110" s="196"/>
      <c r="F110" s="184"/>
      <c r="G110" s="195"/>
      <c r="H110" s="58">
        <v>261</v>
      </c>
      <c r="I110" s="58" t="s">
        <v>1746</v>
      </c>
      <c r="J110" s="200"/>
    </row>
    <row r="111" spans="1:10" s="197" customFormat="1" ht="12.75">
      <c r="A111" s="192"/>
      <c r="B111" s="192"/>
      <c r="C111" s="192"/>
      <c r="D111" s="200"/>
      <c r="E111" s="196"/>
      <c r="F111" s="184"/>
      <c r="G111" s="195" t="s">
        <v>757</v>
      </c>
      <c r="H111" s="58">
        <v>5659</v>
      </c>
      <c r="I111" s="58" t="s">
        <v>1747</v>
      </c>
      <c r="J111" s="200"/>
    </row>
    <row r="112" spans="1:10" s="197" customFormat="1" ht="12.75">
      <c r="A112" s="192"/>
      <c r="B112" s="192"/>
      <c r="C112" s="193"/>
      <c r="D112" s="194"/>
      <c r="E112" s="58"/>
      <c r="F112" s="184"/>
      <c r="G112" s="195"/>
      <c r="H112" s="58">
        <v>5641</v>
      </c>
      <c r="I112" s="58" t="s">
        <v>1748</v>
      </c>
      <c r="J112" s="194"/>
    </row>
    <row r="113" spans="1:10" s="197" customFormat="1" ht="12.75">
      <c r="A113" s="192"/>
      <c r="B113" s="192"/>
      <c r="C113" s="192"/>
      <c r="D113" s="200"/>
      <c r="E113" s="196"/>
      <c r="F113" s="184"/>
      <c r="G113" s="195"/>
      <c r="H113" s="58">
        <v>5603</v>
      </c>
      <c r="I113" s="58" t="s">
        <v>1749</v>
      </c>
      <c r="J113" s="200"/>
    </row>
    <row r="114" spans="1:10" s="197" customFormat="1" ht="12.75">
      <c r="A114" s="192"/>
      <c r="B114" s="192"/>
      <c r="C114" s="192"/>
      <c r="D114" s="200"/>
      <c r="E114" s="196"/>
      <c r="F114" s="184"/>
      <c r="G114" s="195"/>
      <c r="H114" s="58">
        <v>5619</v>
      </c>
      <c r="I114" s="58" t="s">
        <v>1750</v>
      </c>
      <c r="J114" s="200"/>
    </row>
    <row r="115" spans="1:10" s="197" customFormat="1" ht="12.75">
      <c r="A115" s="192"/>
      <c r="B115" s="192"/>
      <c r="C115" s="192"/>
      <c r="D115" s="200"/>
      <c r="E115" s="196"/>
      <c r="F115" s="184"/>
      <c r="G115" s="195"/>
      <c r="H115" s="58">
        <v>5623</v>
      </c>
      <c r="I115" s="58" t="s">
        <v>1751</v>
      </c>
      <c r="J115" s="200"/>
    </row>
    <row r="116" spans="1:10" s="197" customFormat="1" ht="12.75">
      <c r="A116" s="192"/>
      <c r="B116" s="192"/>
      <c r="C116" s="193"/>
      <c r="D116" s="194"/>
      <c r="E116" s="58"/>
      <c r="F116" s="184"/>
      <c r="G116" s="195"/>
      <c r="H116" s="58">
        <v>5637</v>
      </c>
      <c r="I116" s="58" t="s">
        <v>1752</v>
      </c>
      <c r="J116" s="194"/>
    </row>
    <row r="117" spans="1:10" s="197" customFormat="1" ht="12.75">
      <c r="A117" s="192"/>
      <c r="B117" s="192"/>
      <c r="C117" s="192"/>
      <c r="D117" s="200"/>
      <c r="E117" s="196"/>
      <c r="F117" s="184"/>
      <c r="G117" s="195"/>
      <c r="H117" s="58">
        <v>5655</v>
      </c>
      <c r="I117" s="58" t="s">
        <v>1753</v>
      </c>
      <c r="J117" s="200"/>
    </row>
    <row r="118" spans="1:10" s="197" customFormat="1" ht="12.75">
      <c r="A118" s="192"/>
      <c r="B118" s="192"/>
      <c r="C118" s="192"/>
      <c r="D118" s="200"/>
      <c r="E118" s="196"/>
      <c r="F118" s="184"/>
      <c r="G118" s="195"/>
      <c r="H118" s="58">
        <v>5675</v>
      </c>
      <c r="I118" s="58" t="s">
        <v>1754</v>
      </c>
      <c r="J118" s="200"/>
    </row>
    <row r="119" spans="1:10" s="197" customFormat="1" ht="12.75">
      <c r="A119" s="192"/>
      <c r="B119" s="192"/>
      <c r="C119" s="192"/>
      <c r="D119" s="200"/>
      <c r="E119" s="196"/>
      <c r="F119" s="184"/>
      <c r="G119" s="195"/>
      <c r="H119" s="58">
        <v>5691</v>
      </c>
      <c r="I119" s="58" t="s">
        <v>1755</v>
      </c>
      <c r="J119" s="200"/>
    </row>
    <row r="120" spans="1:10" ht="12.75">
      <c r="A120" s="152">
        <v>3000</v>
      </c>
      <c r="B120" s="152">
        <v>4682</v>
      </c>
      <c r="C120" s="7">
        <v>43648</v>
      </c>
      <c r="D120" s="36" t="s">
        <v>2087</v>
      </c>
      <c r="E120" s="37" t="s">
        <v>2088</v>
      </c>
      <c r="F120" s="51">
        <v>18</v>
      </c>
      <c r="G120" s="35" t="s">
        <v>445</v>
      </c>
      <c r="H120" s="37">
        <v>3695</v>
      </c>
      <c r="I120" s="37" t="s">
        <v>2089</v>
      </c>
      <c r="J120" s="36" t="s">
        <v>347</v>
      </c>
    </row>
    <row r="121" spans="1:10" ht="12.75">
      <c r="A121" s="152"/>
      <c r="B121" s="152"/>
      <c r="C121" s="152"/>
      <c r="D121" s="8"/>
      <c r="E121" s="154"/>
      <c r="F121" s="51"/>
      <c r="G121" s="35" t="s">
        <v>1126</v>
      </c>
      <c r="H121" s="37">
        <v>43</v>
      </c>
      <c r="I121" s="37" t="s">
        <v>2090</v>
      </c>
      <c r="J121" s="8"/>
    </row>
    <row r="122" spans="1:10" s="197" customFormat="1" ht="12.75">
      <c r="A122" s="192">
        <v>3001</v>
      </c>
      <c r="B122" s="192">
        <v>4683</v>
      </c>
      <c r="C122" s="193">
        <v>43651</v>
      </c>
      <c r="D122" s="194" t="s">
        <v>2091</v>
      </c>
      <c r="E122" s="58" t="s">
        <v>2092</v>
      </c>
      <c r="F122" s="184">
        <v>37</v>
      </c>
      <c r="G122" s="195" t="s">
        <v>842</v>
      </c>
      <c r="H122" s="58">
        <v>1350</v>
      </c>
      <c r="I122" s="58" t="s">
        <v>2094</v>
      </c>
      <c r="J122" s="194" t="s">
        <v>347</v>
      </c>
    </row>
    <row r="123" spans="1:10" s="197" customFormat="1" ht="12.75">
      <c r="A123" s="192"/>
      <c r="B123" s="192"/>
      <c r="C123" s="193"/>
      <c r="D123" s="194"/>
      <c r="E123" s="58"/>
      <c r="F123" s="184"/>
      <c r="G123" s="195" t="s">
        <v>2093</v>
      </c>
      <c r="H123" s="58">
        <v>1980</v>
      </c>
      <c r="I123" s="58" t="s">
        <v>2095</v>
      </c>
      <c r="J123" s="194"/>
    </row>
    <row r="124" spans="1:10" ht="12.75">
      <c r="A124" s="152">
        <v>3002</v>
      </c>
      <c r="B124" s="152">
        <v>4684</v>
      </c>
      <c r="C124" s="7">
        <v>43654</v>
      </c>
      <c r="D124" s="36" t="s">
        <v>677</v>
      </c>
      <c r="E124" s="37" t="s">
        <v>678</v>
      </c>
      <c r="F124" s="51">
        <v>9</v>
      </c>
      <c r="G124" s="35" t="s">
        <v>657</v>
      </c>
      <c r="H124" s="37">
        <v>2331</v>
      </c>
      <c r="I124" s="37" t="s">
        <v>2096</v>
      </c>
      <c r="J124" s="36" t="s">
        <v>347</v>
      </c>
    </row>
    <row r="125" spans="1:10" ht="12.75">
      <c r="A125" s="152"/>
      <c r="B125" s="152"/>
      <c r="C125" s="7"/>
      <c r="D125" s="36"/>
      <c r="E125" s="37"/>
      <c r="F125" s="51"/>
      <c r="G125" s="35"/>
      <c r="H125" s="37">
        <v>2375</v>
      </c>
      <c r="I125" s="37" t="s">
        <v>2097</v>
      </c>
      <c r="J125" s="36"/>
    </row>
    <row r="126" spans="1:10" s="197" customFormat="1" ht="12.75">
      <c r="A126" s="192">
        <v>3003</v>
      </c>
      <c r="B126" s="192">
        <v>4685</v>
      </c>
      <c r="C126" s="193">
        <v>43655</v>
      </c>
      <c r="D126" s="194" t="s">
        <v>1052</v>
      </c>
      <c r="E126" s="58" t="s">
        <v>1053</v>
      </c>
      <c r="F126" s="184">
        <v>37</v>
      </c>
      <c r="G126" s="195" t="s">
        <v>600</v>
      </c>
      <c r="H126" s="58" t="s">
        <v>2098</v>
      </c>
      <c r="I126" s="58" t="s">
        <v>2100</v>
      </c>
      <c r="J126" s="194" t="s">
        <v>347</v>
      </c>
    </row>
    <row r="127" spans="1:10" s="197" customFormat="1" ht="12.75">
      <c r="A127" s="192"/>
      <c r="B127" s="192"/>
      <c r="C127" s="193"/>
      <c r="D127" s="194"/>
      <c r="E127" s="58"/>
      <c r="F127" s="184"/>
      <c r="G127" s="195"/>
      <c r="H127" s="58" t="s">
        <v>2099</v>
      </c>
      <c r="I127" s="58" t="s">
        <v>2101</v>
      </c>
      <c r="J127" s="194"/>
    </row>
    <row r="128" spans="1:10" ht="12.75">
      <c r="A128" s="152">
        <v>3004</v>
      </c>
      <c r="B128" s="152">
        <v>4686</v>
      </c>
      <c r="C128" s="7">
        <v>43656</v>
      </c>
      <c r="D128" s="36" t="s">
        <v>2061</v>
      </c>
      <c r="E128" s="37" t="s">
        <v>2102</v>
      </c>
      <c r="F128" s="51">
        <v>11</v>
      </c>
      <c r="G128" s="35" t="s">
        <v>445</v>
      </c>
      <c r="H128" s="37">
        <v>280</v>
      </c>
      <c r="I128" s="37" t="s">
        <v>2103</v>
      </c>
      <c r="J128" s="36" t="s">
        <v>347</v>
      </c>
    </row>
    <row r="129" spans="1:10" ht="12.75">
      <c r="A129" s="152"/>
      <c r="B129" s="152"/>
      <c r="C129" s="7"/>
      <c r="D129" s="36"/>
      <c r="E129" s="37"/>
      <c r="F129" s="51"/>
      <c r="G129" s="35"/>
      <c r="H129" s="37">
        <v>316</v>
      </c>
      <c r="I129" s="37" t="s">
        <v>2104</v>
      </c>
      <c r="J129" s="36"/>
    </row>
    <row r="130" spans="1:10" s="197" customFormat="1" ht="12.75">
      <c r="A130" s="192">
        <v>3005</v>
      </c>
      <c r="B130" s="192">
        <v>4687</v>
      </c>
      <c r="C130" s="193">
        <v>43663</v>
      </c>
      <c r="D130" s="194" t="s">
        <v>2105</v>
      </c>
      <c r="E130" s="58" t="s">
        <v>2106</v>
      </c>
      <c r="F130" s="184">
        <v>37</v>
      </c>
      <c r="G130" s="195" t="s">
        <v>1225</v>
      </c>
      <c r="H130" s="58">
        <v>1845</v>
      </c>
      <c r="I130" s="58" t="s">
        <v>2107</v>
      </c>
      <c r="J130" s="194" t="s">
        <v>347</v>
      </c>
    </row>
    <row r="131" spans="1:10" s="197" customFormat="1" ht="12.75">
      <c r="A131" s="192"/>
      <c r="B131" s="192"/>
      <c r="C131" s="193"/>
      <c r="D131" s="194"/>
      <c r="E131" s="58"/>
      <c r="F131" s="212"/>
      <c r="G131" s="195"/>
      <c r="H131" s="58">
        <v>1849</v>
      </c>
      <c r="I131" s="58" t="s">
        <v>2108</v>
      </c>
      <c r="J131" s="194"/>
    </row>
    <row r="132" spans="1:10" s="197" customFormat="1" ht="12.75">
      <c r="A132" s="192"/>
      <c r="B132" s="192"/>
      <c r="C132" s="192"/>
      <c r="D132" s="200"/>
      <c r="E132" s="196"/>
      <c r="F132" s="192"/>
      <c r="G132" s="195"/>
      <c r="H132" s="58">
        <v>1885</v>
      </c>
      <c r="I132" s="58" t="s">
        <v>2109</v>
      </c>
      <c r="J132" s="200"/>
    </row>
    <row r="133" spans="1:10" ht="12.75">
      <c r="A133" s="152">
        <v>3006</v>
      </c>
      <c r="B133" s="152">
        <v>4688</v>
      </c>
      <c r="C133" s="7">
        <v>43663</v>
      </c>
      <c r="D133" s="36" t="s">
        <v>136</v>
      </c>
      <c r="E133" s="37" t="s">
        <v>2110</v>
      </c>
      <c r="F133" s="152">
        <v>8</v>
      </c>
      <c r="G133" s="35" t="s">
        <v>608</v>
      </c>
      <c r="H133" s="37">
        <v>3099</v>
      </c>
      <c r="I133" s="37" t="s">
        <v>2111</v>
      </c>
      <c r="J133" s="36" t="s">
        <v>347</v>
      </c>
    </row>
    <row r="134" spans="1:10" ht="12.75">
      <c r="A134" s="152"/>
      <c r="B134" s="152"/>
      <c r="C134" s="152"/>
      <c r="D134" s="8"/>
      <c r="E134" s="154"/>
      <c r="F134" s="152"/>
      <c r="G134" s="153"/>
      <c r="H134" s="154">
        <v>3121</v>
      </c>
      <c r="I134" s="37" t="s">
        <v>2112</v>
      </c>
      <c r="J134" s="8"/>
    </row>
    <row r="135" spans="1:10" ht="12.75">
      <c r="A135" s="152"/>
      <c r="B135" s="152"/>
      <c r="C135" s="7"/>
      <c r="D135" s="36"/>
      <c r="E135" s="37"/>
      <c r="F135" s="152"/>
      <c r="G135" s="35"/>
      <c r="H135" s="154">
        <v>3125</v>
      </c>
      <c r="I135" s="37" t="s">
        <v>2113</v>
      </c>
      <c r="J135" s="36"/>
    </row>
    <row r="136" spans="1:10" ht="12.75">
      <c r="A136" s="152"/>
      <c r="B136" s="152"/>
      <c r="C136" s="152"/>
      <c r="D136" s="8"/>
      <c r="E136" s="154"/>
      <c r="F136" s="152"/>
      <c r="G136" s="35" t="s">
        <v>647</v>
      </c>
      <c r="H136" s="37">
        <v>3028</v>
      </c>
      <c r="I136" s="37" t="s">
        <v>2114</v>
      </c>
      <c r="J136" s="8"/>
    </row>
    <row r="137" spans="1:10" ht="12.75">
      <c r="A137" s="152"/>
      <c r="B137" s="152"/>
      <c r="C137" s="152"/>
      <c r="D137" s="8"/>
      <c r="E137" s="154"/>
      <c r="F137" s="152"/>
      <c r="G137" s="35"/>
      <c r="H137" s="154">
        <v>3046</v>
      </c>
      <c r="I137" s="37" t="s">
        <v>2115</v>
      </c>
      <c r="J137" s="8"/>
    </row>
    <row r="138" spans="1:10" s="197" customFormat="1" ht="12.75">
      <c r="A138" s="192">
        <v>3007</v>
      </c>
      <c r="B138" s="192">
        <v>4689</v>
      </c>
      <c r="C138" s="193">
        <v>43669</v>
      </c>
      <c r="D138" s="194" t="s">
        <v>2116</v>
      </c>
      <c r="E138" s="58" t="s">
        <v>2117</v>
      </c>
      <c r="F138" s="192">
        <v>13</v>
      </c>
      <c r="G138" s="195" t="s">
        <v>941</v>
      </c>
      <c r="H138" s="196">
        <v>291</v>
      </c>
      <c r="I138" s="58" t="s">
        <v>2127</v>
      </c>
      <c r="J138" s="194" t="s">
        <v>347</v>
      </c>
    </row>
    <row r="139" spans="1:10" s="197" customFormat="1" ht="12.75">
      <c r="A139" s="192"/>
      <c r="B139" s="192"/>
      <c r="C139" s="192"/>
      <c r="D139" s="200"/>
      <c r="E139" s="196"/>
      <c r="F139" s="192"/>
      <c r="G139" s="195" t="s">
        <v>631</v>
      </c>
      <c r="H139" s="58">
        <v>576</v>
      </c>
      <c r="I139" s="58" t="s">
        <v>2118</v>
      </c>
      <c r="J139" s="200"/>
    </row>
    <row r="140" spans="1:10" s="197" customFormat="1" ht="12.75">
      <c r="A140" s="192"/>
      <c r="B140" s="192"/>
      <c r="C140" s="193"/>
      <c r="D140" s="194"/>
      <c r="E140" s="58"/>
      <c r="F140" s="192"/>
      <c r="G140" s="195"/>
      <c r="H140" s="196">
        <v>600</v>
      </c>
      <c r="I140" s="58" t="s">
        <v>2119</v>
      </c>
      <c r="J140" s="194"/>
    </row>
    <row r="141" spans="1:10" s="197" customFormat="1" ht="12.75">
      <c r="A141" s="192"/>
      <c r="B141" s="192"/>
      <c r="C141" s="192"/>
      <c r="D141" s="200"/>
      <c r="E141" s="196"/>
      <c r="F141" s="192"/>
      <c r="G141" s="201"/>
      <c r="H141" s="196">
        <v>620</v>
      </c>
      <c r="I141" s="58" t="s">
        <v>2120</v>
      </c>
      <c r="J141" s="200"/>
    </row>
    <row r="142" spans="1:10" s="197" customFormat="1" ht="12.75">
      <c r="A142" s="192"/>
      <c r="B142" s="192"/>
      <c r="C142" s="192"/>
      <c r="D142" s="200"/>
      <c r="E142" s="196"/>
      <c r="F142" s="192"/>
      <c r="G142" s="201"/>
      <c r="H142" s="196">
        <v>630</v>
      </c>
      <c r="I142" s="58" t="s">
        <v>2121</v>
      </c>
      <c r="J142" s="200"/>
    </row>
    <row r="143" spans="1:10" s="197" customFormat="1" ht="12.75">
      <c r="A143" s="192"/>
      <c r="B143" s="192"/>
      <c r="C143" s="192"/>
      <c r="D143" s="200"/>
      <c r="E143" s="196"/>
      <c r="F143" s="192"/>
      <c r="G143" s="195" t="s">
        <v>1430</v>
      </c>
      <c r="H143" s="58">
        <v>1307</v>
      </c>
      <c r="I143" s="58" t="s">
        <v>2122</v>
      </c>
      <c r="J143" s="200"/>
    </row>
    <row r="144" spans="1:10" s="197" customFormat="1" ht="12.75">
      <c r="A144" s="192"/>
      <c r="B144" s="192"/>
      <c r="C144" s="193"/>
      <c r="D144" s="194"/>
      <c r="E144" s="58"/>
      <c r="F144" s="192"/>
      <c r="G144" s="195"/>
      <c r="H144" s="196">
        <v>1377</v>
      </c>
      <c r="I144" s="58" t="s">
        <v>2123</v>
      </c>
      <c r="J144" s="194"/>
    </row>
    <row r="145" spans="1:10" s="197" customFormat="1" ht="12.75">
      <c r="A145" s="192"/>
      <c r="B145" s="192"/>
      <c r="C145" s="192"/>
      <c r="D145" s="200"/>
      <c r="E145" s="196"/>
      <c r="F145" s="192"/>
      <c r="G145" s="195"/>
      <c r="H145" s="196">
        <v>1393</v>
      </c>
      <c r="I145" s="58" t="s">
        <v>2124</v>
      </c>
      <c r="J145" s="200"/>
    </row>
    <row r="146" spans="1:10" s="197" customFormat="1" ht="12.75">
      <c r="A146" s="192"/>
      <c r="B146" s="192"/>
      <c r="C146" s="192"/>
      <c r="D146" s="200"/>
      <c r="E146" s="196"/>
      <c r="F146" s="192"/>
      <c r="G146" s="201"/>
      <c r="H146" s="196">
        <v>1397</v>
      </c>
      <c r="I146" s="58" t="s">
        <v>2125</v>
      </c>
      <c r="J146" s="200"/>
    </row>
    <row r="147" spans="1:10" s="197" customFormat="1" ht="12.75">
      <c r="A147" s="192"/>
      <c r="B147" s="192"/>
      <c r="C147" s="192"/>
      <c r="D147" s="200"/>
      <c r="E147" s="196"/>
      <c r="F147" s="192"/>
      <c r="G147" s="201"/>
      <c r="H147" s="196">
        <v>1413</v>
      </c>
      <c r="I147" s="58" t="s">
        <v>2126</v>
      </c>
      <c r="J147" s="200"/>
    </row>
    <row r="148" spans="1:10" ht="12.75">
      <c r="A148" s="152">
        <v>3008</v>
      </c>
      <c r="B148" s="152">
        <v>4690</v>
      </c>
      <c r="C148" s="7">
        <v>43669</v>
      </c>
      <c r="D148" s="36" t="s">
        <v>1710</v>
      </c>
      <c r="E148" s="37" t="s">
        <v>1711</v>
      </c>
      <c r="F148" s="152">
        <v>22</v>
      </c>
      <c r="G148" s="35" t="s">
        <v>445</v>
      </c>
      <c r="H148" s="154">
        <v>5567</v>
      </c>
      <c r="I148" s="37" t="s">
        <v>1712</v>
      </c>
      <c r="J148" s="36" t="s">
        <v>347</v>
      </c>
    </row>
    <row r="149" spans="1:10" ht="12.75">
      <c r="A149" s="152"/>
      <c r="B149" s="152"/>
      <c r="C149" s="152"/>
      <c r="D149" s="8"/>
      <c r="E149" s="154"/>
      <c r="F149" s="152"/>
      <c r="G149" s="35" t="s">
        <v>2128</v>
      </c>
      <c r="H149" s="154">
        <v>25</v>
      </c>
      <c r="I149" s="37" t="s">
        <v>2129</v>
      </c>
      <c r="J149" s="8"/>
    </row>
    <row r="150" spans="1:10" ht="12.75">
      <c r="A150" s="152"/>
      <c r="B150" s="152"/>
      <c r="C150" s="152"/>
      <c r="D150" s="8"/>
      <c r="E150" s="154"/>
      <c r="F150" s="152"/>
      <c r="G150" s="153"/>
      <c r="H150" s="154">
        <v>29</v>
      </c>
      <c r="I150" s="37" t="s">
        <v>2130</v>
      </c>
      <c r="J150" s="8"/>
    </row>
    <row r="151" spans="1:10" ht="12.75">
      <c r="A151" s="152"/>
      <c r="B151" s="152"/>
      <c r="C151" s="152"/>
      <c r="D151" s="8"/>
      <c r="E151" s="154"/>
      <c r="F151" s="152"/>
      <c r="G151" s="153"/>
      <c r="H151" s="154">
        <v>33</v>
      </c>
      <c r="I151" s="37" t="s">
        <v>2131</v>
      </c>
      <c r="J151" s="8"/>
    </row>
    <row r="152" spans="1:10" ht="12.75">
      <c r="A152" s="152"/>
      <c r="B152" s="152"/>
      <c r="C152" s="152"/>
      <c r="D152" s="8"/>
      <c r="E152" s="154"/>
      <c r="F152" s="152"/>
      <c r="G152" s="153"/>
      <c r="H152" s="154">
        <v>45</v>
      </c>
      <c r="I152" s="37" t="s">
        <v>2132</v>
      </c>
      <c r="J152" s="8"/>
    </row>
    <row r="153" spans="1:10" s="197" customFormat="1" ht="12.75">
      <c r="A153" s="192">
        <v>3009</v>
      </c>
      <c r="B153" s="192">
        <v>4691</v>
      </c>
      <c r="C153" s="193">
        <v>43676</v>
      </c>
      <c r="D153" s="194" t="s">
        <v>2133</v>
      </c>
      <c r="E153" s="58" t="s">
        <v>2134</v>
      </c>
      <c r="F153" s="192">
        <v>3</v>
      </c>
      <c r="G153" s="195" t="s">
        <v>661</v>
      </c>
      <c r="H153" s="196">
        <v>5488</v>
      </c>
      <c r="I153" s="58" t="s">
        <v>2135</v>
      </c>
      <c r="J153" s="194" t="s">
        <v>347</v>
      </c>
    </row>
    <row r="154" spans="1:10" s="197" customFormat="1" ht="12.75">
      <c r="A154" s="192"/>
      <c r="B154" s="192"/>
      <c r="C154" s="192"/>
      <c r="D154" s="200"/>
      <c r="E154" s="196"/>
      <c r="F154" s="192"/>
      <c r="G154" s="201"/>
      <c r="H154" s="196">
        <v>5498</v>
      </c>
      <c r="I154" s="58" t="s">
        <v>2136</v>
      </c>
      <c r="J154" s="200"/>
    </row>
    <row r="155" spans="1:10" s="197" customFormat="1" ht="12.75">
      <c r="A155" s="192"/>
      <c r="B155" s="192"/>
      <c r="C155" s="192"/>
      <c r="D155" s="200"/>
      <c r="E155" s="196"/>
      <c r="F155" s="192"/>
      <c r="G155" s="201"/>
      <c r="H155" s="196">
        <v>5522</v>
      </c>
      <c r="I155" s="58" t="s">
        <v>2137</v>
      </c>
      <c r="J155" s="200"/>
    </row>
    <row r="156" spans="1:10" s="197" customFormat="1" ht="12.75">
      <c r="A156" s="192"/>
      <c r="B156" s="192"/>
      <c r="C156" s="192"/>
      <c r="D156" s="200"/>
      <c r="E156" s="196"/>
      <c r="F156" s="192"/>
      <c r="G156" s="201"/>
      <c r="H156" s="196">
        <v>5534</v>
      </c>
      <c r="I156" s="58" t="s">
        <v>2138</v>
      </c>
      <c r="J156" s="200"/>
    </row>
    <row r="157" spans="1:10" s="197" customFormat="1" ht="12.75">
      <c r="A157" s="192"/>
      <c r="B157" s="192"/>
      <c r="C157" s="192"/>
      <c r="D157" s="200"/>
      <c r="E157" s="196"/>
      <c r="F157" s="192"/>
      <c r="G157" s="201"/>
      <c r="H157" s="196">
        <v>5552</v>
      </c>
      <c r="I157" s="58" t="s">
        <v>2139</v>
      </c>
      <c r="J157" s="200"/>
    </row>
    <row r="158" spans="1:10" s="197" customFormat="1" ht="12.75">
      <c r="A158" s="192"/>
      <c r="B158" s="192"/>
      <c r="C158" s="192"/>
      <c r="D158" s="200"/>
      <c r="E158" s="196"/>
      <c r="F158" s="192"/>
      <c r="G158" s="195" t="s">
        <v>1728</v>
      </c>
      <c r="H158" s="196">
        <v>660</v>
      </c>
      <c r="I158" s="58" t="s">
        <v>2139</v>
      </c>
      <c r="J158" s="200"/>
    </row>
    <row r="159" spans="1:10" ht="12.75">
      <c r="A159" s="152">
        <v>3010</v>
      </c>
      <c r="B159" s="152">
        <v>4692</v>
      </c>
      <c r="C159" s="7">
        <v>43698</v>
      </c>
      <c r="D159" s="36" t="s">
        <v>2162</v>
      </c>
      <c r="E159" s="37" t="s">
        <v>2163</v>
      </c>
      <c r="F159" s="152">
        <v>37</v>
      </c>
      <c r="G159" s="35" t="s">
        <v>600</v>
      </c>
      <c r="H159" s="154">
        <v>1632</v>
      </c>
      <c r="I159" s="37" t="s">
        <v>2164</v>
      </c>
      <c r="J159" s="36" t="s">
        <v>1714</v>
      </c>
    </row>
    <row r="160" spans="1:10" s="197" customFormat="1" ht="12.75">
      <c r="A160" s="192">
        <v>3011</v>
      </c>
      <c r="B160" s="192">
        <v>4693</v>
      </c>
      <c r="C160" s="193">
        <v>43700</v>
      </c>
      <c r="D160" s="194" t="s">
        <v>1467</v>
      </c>
      <c r="E160" s="58" t="s">
        <v>2165</v>
      </c>
      <c r="F160" s="192">
        <v>37</v>
      </c>
      <c r="G160" s="195" t="s">
        <v>842</v>
      </c>
      <c r="H160" s="196">
        <v>1926</v>
      </c>
      <c r="I160" s="58" t="s">
        <v>2171</v>
      </c>
      <c r="J160" s="194" t="s">
        <v>347</v>
      </c>
    </row>
    <row r="161" spans="1:10" s="197" customFormat="1" ht="12.75">
      <c r="A161" s="192"/>
      <c r="B161" s="192"/>
      <c r="C161" s="192"/>
      <c r="D161" s="200"/>
      <c r="E161" s="196"/>
      <c r="F161" s="192"/>
      <c r="G161" s="201"/>
      <c r="H161" s="196">
        <v>1950</v>
      </c>
      <c r="I161" s="58" t="s">
        <v>2172</v>
      </c>
      <c r="J161" s="200"/>
    </row>
    <row r="162" spans="1:10" s="197" customFormat="1" ht="12.75">
      <c r="A162" s="192"/>
      <c r="B162" s="192"/>
      <c r="C162" s="192"/>
      <c r="D162" s="200"/>
      <c r="E162" s="196"/>
      <c r="F162" s="192"/>
      <c r="G162" s="195" t="s">
        <v>2166</v>
      </c>
      <c r="H162" s="196">
        <v>1960</v>
      </c>
      <c r="I162" s="58" t="s">
        <v>2167</v>
      </c>
      <c r="J162" s="200"/>
    </row>
    <row r="163" spans="1:10" s="197" customFormat="1" ht="12.75">
      <c r="A163" s="192"/>
      <c r="B163" s="192"/>
      <c r="C163" s="192"/>
      <c r="D163" s="200"/>
      <c r="E163" s="196"/>
      <c r="F163" s="192"/>
      <c r="G163" s="201"/>
      <c r="H163" s="196">
        <v>1970</v>
      </c>
      <c r="I163" s="58" t="s">
        <v>2168</v>
      </c>
      <c r="J163" s="200"/>
    </row>
    <row r="164" spans="1:10" s="197" customFormat="1" ht="12.75">
      <c r="A164" s="192"/>
      <c r="B164" s="192"/>
      <c r="C164" s="192"/>
      <c r="D164" s="200"/>
      <c r="E164" s="196"/>
      <c r="F164" s="192"/>
      <c r="G164" s="201"/>
      <c r="H164" s="196">
        <v>1986</v>
      </c>
      <c r="I164" s="58" t="s">
        <v>2169</v>
      </c>
      <c r="J164" s="200"/>
    </row>
    <row r="165" spans="1:10" s="197" customFormat="1" ht="12.75">
      <c r="A165" s="192"/>
      <c r="B165" s="192"/>
      <c r="C165" s="192"/>
      <c r="D165" s="200"/>
      <c r="E165" s="196"/>
      <c r="F165" s="192"/>
      <c r="G165" s="201"/>
      <c r="H165" s="196">
        <v>2024</v>
      </c>
      <c r="I165" s="58" t="s">
        <v>2170</v>
      </c>
      <c r="J165" s="200"/>
    </row>
    <row r="166" spans="1:10" ht="12.75">
      <c r="A166" s="152">
        <v>3012</v>
      </c>
      <c r="B166" s="152">
        <v>4694</v>
      </c>
      <c r="C166" s="7">
        <v>43705</v>
      </c>
      <c r="D166" s="36" t="s">
        <v>606</v>
      </c>
      <c r="E166" s="37" t="s">
        <v>2173</v>
      </c>
      <c r="F166" s="152">
        <v>8</v>
      </c>
      <c r="G166" s="35" t="s">
        <v>608</v>
      </c>
      <c r="H166" s="154">
        <v>3072</v>
      </c>
      <c r="I166" s="37" t="s">
        <v>2174</v>
      </c>
      <c r="J166" s="36" t="s">
        <v>347</v>
      </c>
    </row>
    <row r="167" spans="1:10" ht="12.75">
      <c r="A167" s="152"/>
      <c r="B167" s="152"/>
      <c r="C167" s="152"/>
      <c r="D167" s="8"/>
      <c r="E167" s="154"/>
      <c r="F167" s="152"/>
      <c r="G167" s="153"/>
      <c r="H167" s="154">
        <v>3082</v>
      </c>
      <c r="I167" s="37" t="s">
        <v>2175</v>
      </c>
      <c r="J167" s="8"/>
    </row>
    <row r="168" spans="1:10" ht="12.75">
      <c r="A168" s="152"/>
      <c r="B168" s="152"/>
      <c r="C168" s="152"/>
      <c r="D168" s="8"/>
      <c r="E168" s="154"/>
      <c r="F168" s="152"/>
      <c r="G168" s="153"/>
      <c r="H168" s="154">
        <v>3098</v>
      </c>
      <c r="I168" s="37" t="s">
        <v>2176</v>
      </c>
      <c r="J168" s="8"/>
    </row>
    <row r="169" spans="1:10" s="197" customFormat="1" ht="12.75">
      <c r="A169" s="192">
        <v>3013</v>
      </c>
      <c r="B169" s="192">
        <v>4695</v>
      </c>
      <c r="C169" s="193">
        <v>43707</v>
      </c>
      <c r="D169" s="194" t="s">
        <v>2177</v>
      </c>
      <c r="E169" s="58" t="s">
        <v>2178</v>
      </c>
      <c r="F169" s="192">
        <v>31</v>
      </c>
      <c r="G169" s="195" t="s">
        <v>600</v>
      </c>
      <c r="H169" s="196">
        <v>2680</v>
      </c>
      <c r="I169" s="58" t="s">
        <v>2180</v>
      </c>
      <c r="J169" s="194" t="s">
        <v>347</v>
      </c>
    </row>
    <row r="170" spans="1:10" s="197" customFormat="1" ht="12.75">
      <c r="A170" s="192"/>
      <c r="B170" s="192"/>
      <c r="C170" s="192"/>
      <c r="D170" s="200"/>
      <c r="E170" s="196"/>
      <c r="F170" s="192"/>
      <c r="G170" s="201"/>
      <c r="H170" s="196">
        <v>2702</v>
      </c>
      <c r="I170" s="58" t="s">
        <v>2181</v>
      </c>
      <c r="J170" s="200"/>
    </row>
    <row r="171" spans="1:10" s="197" customFormat="1" ht="12.75">
      <c r="A171" s="192"/>
      <c r="B171" s="192"/>
      <c r="C171" s="192"/>
      <c r="D171" s="200"/>
      <c r="E171" s="196"/>
      <c r="F171" s="192"/>
      <c r="G171" s="201"/>
      <c r="H171" s="196">
        <v>2706</v>
      </c>
      <c r="I171" s="58" t="s">
        <v>2183</v>
      </c>
      <c r="J171" s="200"/>
    </row>
    <row r="172" spans="1:10" s="197" customFormat="1" ht="12.75">
      <c r="A172" s="192"/>
      <c r="B172" s="192"/>
      <c r="C172" s="192"/>
      <c r="D172" s="200"/>
      <c r="E172" s="196"/>
      <c r="F172" s="192"/>
      <c r="G172" s="201"/>
      <c r="H172" s="196">
        <v>2712</v>
      </c>
      <c r="I172" s="58" t="s">
        <v>2182</v>
      </c>
      <c r="J172" s="200"/>
    </row>
    <row r="173" spans="1:10" s="197" customFormat="1" ht="12.75">
      <c r="A173" s="192"/>
      <c r="B173" s="192"/>
      <c r="C173" s="192"/>
      <c r="D173" s="200"/>
      <c r="E173" s="196"/>
      <c r="F173" s="192"/>
      <c r="G173" s="195" t="s">
        <v>2179</v>
      </c>
      <c r="H173" s="196">
        <v>1860</v>
      </c>
      <c r="I173" s="58" t="s">
        <v>2184</v>
      </c>
      <c r="J173" s="200"/>
    </row>
    <row r="174" spans="1:10" s="197" customFormat="1" ht="12.75">
      <c r="A174" s="192"/>
      <c r="B174" s="192"/>
      <c r="C174" s="192"/>
      <c r="D174" s="200"/>
      <c r="E174" s="196"/>
      <c r="F174" s="192"/>
      <c r="G174" s="201"/>
      <c r="H174" s="196">
        <v>1876</v>
      </c>
      <c r="I174" s="58" t="s">
        <v>2185</v>
      </c>
      <c r="J174" s="200"/>
    </row>
    <row r="175" spans="1:10" ht="12.75">
      <c r="A175" s="152">
        <v>3014</v>
      </c>
      <c r="B175" s="152">
        <v>4696</v>
      </c>
      <c r="C175" s="7">
        <v>43714</v>
      </c>
      <c r="D175" s="36" t="s">
        <v>2492</v>
      </c>
      <c r="E175" s="37" t="s">
        <v>2493</v>
      </c>
      <c r="F175" s="152">
        <v>36</v>
      </c>
      <c r="G175" s="35" t="s">
        <v>631</v>
      </c>
      <c r="H175" s="154">
        <v>1445</v>
      </c>
      <c r="I175" s="37" t="s">
        <v>2496</v>
      </c>
      <c r="J175" s="36" t="s">
        <v>347</v>
      </c>
    </row>
    <row r="176" spans="1:10" ht="12.75">
      <c r="A176" s="152"/>
      <c r="B176" s="152"/>
      <c r="C176" s="152"/>
      <c r="D176" s="8"/>
      <c r="E176" s="154"/>
      <c r="F176" s="152"/>
      <c r="G176" s="153"/>
      <c r="H176" s="37" t="s">
        <v>2494</v>
      </c>
      <c r="I176" s="37" t="s">
        <v>2497</v>
      </c>
      <c r="J176" s="8"/>
    </row>
    <row r="177" spans="1:10" ht="12.75">
      <c r="A177" s="152"/>
      <c r="B177" s="152"/>
      <c r="C177" s="152"/>
      <c r="D177" s="8"/>
      <c r="E177" s="154"/>
      <c r="F177" s="152"/>
      <c r="G177" s="153"/>
      <c r="H177" s="37" t="s">
        <v>2495</v>
      </c>
      <c r="I177" s="37" t="s">
        <v>2497</v>
      </c>
      <c r="J177" s="8"/>
    </row>
    <row r="178" spans="1:10" s="197" customFormat="1" ht="12.75">
      <c r="A178" s="192">
        <v>3015</v>
      </c>
      <c r="B178" s="192">
        <v>4697</v>
      </c>
      <c r="C178" s="193">
        <v>43732</v>
      </c>
      <c r="D178" s="194" t="s">
        <v>2481</v>
      </c>
      <c r="E178" s="58" t="s">
        <v>2498</v>
      </c>
      <c r="F178" s="192">
        <v>12</v>
      </c>
      <c r="G178" s="195" t="s">
        <v>1071</v>
      </c>
      <c r="H178" s="196">
        <v>1188</v>
      </c>
      <c r="I178" s="58" t="s">
        <v>2500</v>
      </c>
      <c r="J178" s="194" t="s">
        <v>347</v>
      </c>
    </row>
    <row r="179" spans="1:10" s="197" customFormat="1" ht="12.75">
      <c r="A179" s="192"/>
      <c r="B179" s="192"/>
      <c r="C179" s="192"/>
      <c r="D179" s="200"/>
      <c r="E179" s="196"/>
      <c r="F179" s="192"/>
      <c r="G179" s="201"/>
      <c r="H179" s="196">
        <v>1236</v>
      </c>
      <c r="I179" s="58" t="s">
        <v>2499</v>
      </c>
      <c r="J179" s="200"/>
    </row>
    <row r="180" spans="1:10" ht="12.75">
      <c r="A180" s="152">
        <v>3016</v>
      </c>
      <c r="B180" s="152">
        <v>4698</v>
      </c>
      <c r="C180" s="7">
        <v>43734</v>
      </c>
      <c r="D180" s="36" t="s">
        <v>2501</v>
      </c>
      <c r="E180" s="37" t="s">
        <v>2502</v>
      </c>
      <c r="F180" s="152">
        <v>3</v>
      </c>
      <c r="G180" s="35" t="s">
        <v>468</v>
      </c>
      <c r="H180" s="154">
        <v>5525</v>
      </c>
      <c r="I180" s="37" t="s">
        <v>2504</v>
      </c>
      <c r="J180" s="36" t="s">
        <v>347</v>
      </c>
    </row>
    <row r="181" spans="1:10" ht="12.75">
      <c r="A181" s="152"/>
      <c r="B181" s="152"/>
      <c r="C181" s="152"/>
      <c r="D181" s="8"/>
      <c r="E181" s="154"/>
      <c r="F181" s="152"/>
      <c r="G181" s="153"/>
      <c r="H181" s="154">
        <v>5539</v>
      </c>
      <c r="I181" s="37" t="s">
        <v>2505</v>
      </c>
      <c r="J181" s="8"/>
    </row>
    <row r="182" spans="1:10" ht="12.75">
      <c r="A182" s="152"/>
      <c r="B182" s="152"/>
      <c r="C182" s="152"/>
      <c r="D182" s="8"/>
      <c r="E182" s="154"/>
      <c r="F182" s="152"/>
      <c r="G182" s="35" t="s">
        <v>2503</v>
      </c>
      <c r="H182" s="154">
        <v>1056</v>
      </c>
      <c r="I182" s="37" t="s">
        <v>2506</v>
      </c>
      <c r="J182" s="8"/>
    </row>
    <row r="183" spans="1:10" ht="12.75">
      <c r="A183" s="152"/>
      <c r="B183" s="152"/>
      <c r="C183" s="152"/>
      <c r="D183" s="8"/>
      <c r="E183" s="154"/>
      <c r="F183" s="152"/>
      <c r="G183" s="153"/>
      <c r="H183" s="154">
        <v>1062</v>
      </c>
      <c r="I183" s="37" t="s">
        <v>2507</v>
      </c>
      <c r="J183" s="8"/>
    </row>
    <row r="184" spans="1:10" ht="12.75">
      <c r="A184" s="152"/>
      <c r="B184" s="152"/>
      <c r="C184" s="152"/>
      <c r="D184" s="8"/>
      <c r="E184" s="154"/>
      <c r="F184" s="152"/>
      <c r="G184" s="153"/>
      <c r="H184" s="154">
        <v>1068</v>
      </c>
      <c r="I184" s="37" t="s">
        <v>2508</v>
      </c>
      <c r="J184" s="8"/>
    </row>
    <row r="185" spans="1:10" ht="12.75">
      <c r="A185" s="152"/>
      <c r="B185" s="152"/>
      <c r="C185" s="152"/>
      <c r="D185" s="8"/>
      <c r="E185" s="154"/>
      <c r="F185" s="152"/>
      <c r="G185" s="153"/>
      <c r="H185" s="154">
        <v>1078</v>
      </c>
      <c r="I185" s="37" t="s">
        <v>2509</v>
      </c>
      <c r="J185" s="8"/>
    </row>
    <row r="186" spans="1:10" ht="12.75">
      <c r="A186" s="152"/>
      <c r="B186" s="152"/>
      <c r="C186" s="152"/>
      <c r="D186" s="8"/>
      <c r="E186" s="154"/>
      <c r="F186" s="152"/>
      <c r="G186" s="153"/>
      <c r="H186" s="154">
        <v>1084</v>
      </c>
      <c r="I186" s="37" t="s">
        <v>2510</v>
      </c>
      <c r="J186" s="8"/>
    </row>
    <row r="187" spans="1:10" s="197" customFormat="1" ht="12.75">
      <c r="A187" s="192">
        <v>3017</v>
      </c>
      <c r="B187" s="192">
        <v>4699</v>
      </c>
      <c r="C187" s="193">
        <v>43734</v>
      </c>
      <c r="D187" s="194" t="s">
        <v>2511</v>
      </c>
      <c r="E187" s="58" t="s">
        <v>2512</v>
      </c>
      <c r="F187" s="192">
        <v>5</v>
      </c>
      <c r="G187" s="195" t="s">
        <v>445</v>
      </c>
      <c r="H187" s="196">
        <v>4870</v>
      </c>
      <c r="I187" s="58" t="s">
        <v>2513</v>
      </c>
      <c r="J187" s="194" t="s">
        <v>347</v>
      </c>
    </row>
    <row r="188" spans="1:10" s="197" customFormat="1" ht="12.75">
      <c r="A188" s="192"/>
      <c r="B188" s="192"/>
      <c r="C188" s="192"/>
      <c r="D188" s="200"/>
      <c r="E188" s="196"/>
      <c r="F188" s="192"/>
      <c r="G188" s="195" t="s">
        <v>1898</v>
      </c>
      <c r="H188" s="196">
        <v>47</v>
      </c>
      <c r="I188" s="58" t="s">
        <v>2514</v>
      </c>
      <c r="J188" s="200"/>
    </row>
    <row r="189" spans="1:10" ht="12.75">
      <c r="A189" s="152">
        <v>3018</v>
      </c>
      <c r="B189" s="152">
        <v>4700</v>
      </c>
      <c r="C189" s="7">
        <v>43738</v>
      </c>
      <c r="D189" s="36" t="s">
        <v>136</v>
      </c>
      <c r="E189" s="37" t="s">
        <v>2110</v>
      </c>
      <c r="F189" s="152">
        <v>8</v>
      </c>
      <c r="G189" s="35" t="s">
        <v>636</v>
      </c>
      <c r="H189" s="154">
        <v>2602</v>
      </c>
      <c r="I189" s="37" t="s">
        <v>2516</v>
      </c>
      <c r="J189" s="36" t="s">
        <v>347</v>
      </c>
    </row>
    <row r="190" spans="1:10" ht="12.75">
      <c r="A190" s="152"/>
      <c r="B190" s="152"/>
      <c r="C190" s="152"/>
      <c r="D190" s="8"/>
      <c r="E190" s="154"/>
      <c r="F190" s="152"/>
      <c r="G190" s="153"/>
      <c r="H190" s="154">
        <v>2612</v>
      </c>
      <c r="I190" s="37" t="s">
        <v>2517</v>
      </c>
      <c r="J190" s="8"/>
    </row>
    <row r="191" spans="1:10" ht="12.75">
      <c r="A191" s="152"/>
      <c r="B191" s="152"/>
      <c r="C191" s="152"/>
      <c r="D191" s="8"/>
      <c r="E191" s="154"/>
      <c r="F191" s="152"/>
      <c r="G191" s="153"/>
      <c r="H191" s="154">
        <v>2630</v>
      </c>
      <c r="I191" s="37" t="s">
        <v>2518</v>
      </c>
      <c r="J191" s="8"/>
    </row>
    <row r="192" spans="1:10" ht="12.75">
      <c r="A192" s="152"/>
      <c r="B192" s="152"/>
      <c r="C192" s="152"/>
      <c r="D192" s="8"/>
      <c r="E192" s="154"/>
      <c r="F192" s="152"/>
      <c r="G192" s="153"/>
      <c r="H192" s="154">
        <v>2652</v>
      </c>
      <c r="I192" s="37" t="s">
        <v>2519</v>
      </c>
      <c r="J192" s="8"/>
    </row>
    <row r="193" spans="1:10" ht="12.75">
      <c r="A193" s="152"/>
      <c r="B193" s="152"/>
      <c r="C193" s="152"/>
      <c r="D193" s="8"/>
      <c r="E193" s="154"/>
      <c r="F193" s="152"/>
      <c r="G193" s="35" t="s">
        <v>2515</v>
      </c>
      <c r="H193" s="154">
        <v>2521</v>
      </c>
      <c r="I193" s="37" t="s">
        <v>2520</v>
      </c>
      <c r="J193" s="8"/>
    </row>
    <row r="194" spans="1:10" ht="12.75">
      <c r="A194" s="152"/>
      <c r="B194" s="152"/>
      <c r="C194" s="152"/>
      <c r="D194" s="8"/>
      <c r="E194" s="154"/>
      <c r="F194" s="152"/>
      <c r="G194" s="153"/>
      <c r="H194" s="154">
        <v>2535</v>
      </c>
      <c r="I194" s="37" t="s">
        <v>2521</v>
      </c>
      <c r="J194" s="8"/>
    </row>
    <row r="195" spans="1:10" ht="12.75">
      <c r="A195" s="152"/>
      <c r="B195" s="152"/>
      <c r="C195" s="152"/>
      <c r="D195" s="8"/>
      <c r="E195" s="154"/>
      <c r="F195" s="152"/>
      <c r="G195" s="153"/>
      <c r="H195" s="154">
        <v>2541</v>
      </c>
      <c r="I195" s="37" t="s">
        <v>2522</v>
      </c>
      <c r="J195" s="8"/>
    </row>
    <row r="196" spans="1:10" s="197" customFormat="1" ht="12.75">
      <c r="A196" s="192">
        <v>3019</v>
      </c>
      <c r="B196" s="192">
        <v>4701</v>
      </c>
      <c r="C196" s="193">
        <v>43739</v>
      </c>
      <c r="D196" s="194" t="s">
        <v>2587</v>
      </c>
      <c r="E196" s="58" t="s">
        <v>2713</v>
      </c>
      <c r="F196" s="192">
        <v>11</v>
      </c>
      <c r="G196" s="195" t="s">
        <v>2714</v>
      </c>
      <c r="H196" s="58" t="s">
        <v>2715</v>
      </c>
      <c r="I196" s="58" t="s">
        <v>2716</v>
      </c>
      <c r="J196" s="194" t="s">
        <v>347</v>
      </c>
    </row>
    <row r="197" spans="1:10" s="197" customFormat="1" ht="12.75">
      <c r="A197" s="192"/>
      <c r="B197" s="192"/>
      <c r="C197" s="192"/>
      <c r="D197" s="200"/>
      <c r="E197" s="196"/>
      <c r="F197" s="192"/>
      <c r="G197" s="201"/>
      <c r="H197" s="196">
        <v>80</v>
      </c>
      <c r="I197" s="58" t="s">
        <v>2717</v>
      </c>
      <c r="J197" s="200"/>
    </row>
    <row r="198" spans="1:10" s="197" customFormat="1" ht="12.75">
      <c r="A198" s="192"/>
      <c r="B198" s="192"/>
      <c r="C198" s="192"/>
      <c r="D198" s="200"/>
      <c r="E198" s="196"/>
      <c r="F198" s="192"/>
      <c r="G198" s="195" t="s">
        <v>2718</v>
      </c>
      <c r="H198" s="196">
        <v>655</v>
      </c>
      <c r="I198" s="58" t="s">
        <v>2719</v>
      </c>
      <c r="J198" s="200"/>
    </row>
    <row r="199" spans="1:10" s="197" customFormat="1" ht="12.75">
      <c r="A199" s="192"/>
      <c r="B199" s="192"/>
      <c r="C199" s="192"/>
      <c r="D199" s="200"/>
      <c r="E199" s="196"/>
      <c r="F199" s="192"/>
      <c r="G199" s="201"/>
      <c r="H199" s="196">
        <v>663</v>
      </c>
      <c r="I199" s="58" t="s">
        <v>2720</v>
      </c>
      <c r="J199" s="200"/>
    </row>
    <row r="200" spans="1:10" s="197" customFormat="1" ht="12.75">
      <c r="A200" s="192"/>
      <c r="B200" s="192"/>
      <c r="C200" s="192"/>
      <c r="D200" s="200"/>
      <c r="E200" s="196"/>
      <c r="F200" s="192"/>
      <c r="G200" s="195" t="s">
        <v>2721</v>
      </c>
      <c r="H200" s="58" t="s">
        <v>2722</v>
      </c>
      <c r="I200" s="58" t="s">
        <v>2723</v>
      </c>
      <c r="J200" s="200"/>
    </row>
    <row r="201" spans="1:10" s="197" customFormat="1" ht="12.75">
      <c r="A201" s="192"/>
      <c r="B201" s="192"/>
      <c r="C201" s="192"/>
      <c r="D201" s="200"/>
      <c r="E201" s="196"/>
      <c r="F201" s="192"/>
      <c r="G201" s="201"/>
      <c r="H201" s="215" t="s">
        <v>2724</v>
      </c>
      <c r="I201" s="58" t="s">
        <v>2725</v>
      </c>
      <c r="J201" s="200"/>
    </row>
    <row r="202" spans="1:10" s="197" customFormat="1" ht="12.75">
      <c r="A202" s="192"/>
      <c r="B202" s="192"/>
      <c r="C202" s="192"/>
      <c r="D202" s="200"/>
      <c r="E202" s="196"/>
      <c r="F202" s="192"/>
      <c r="G202" s="201"/>
      <c r="H202" s="215" t="s">
        <v>2726</v>
      </c>
      <c r="I202" s="58" t="s">
        <v>2727</v>
      </c>
      <c r="J202" s="200"/>
    </row>
    <row r="203" spans="1:10" s="197" customFormat="1" ht="12.75">
      <c r="A203" s="192"/>
      <c r="B203" s="192"/>
      <c r="C203" s="192"/>
      <c r="D203" s="200"/>
      <c r="E203" s="196"/>
      <c r="F203" s="192"/>
      <c r="G203" s="201"/>
      <c r="H203" s="215" t="s">
        <v>2728</v>
      </c>
      <c r="I203" s="58" t="s">
        <v>2729</v>
      </c>
      <c r="J203" s="200"/>
    </row>
    <row r="204" spans="1:10" s="197" customFormat="1" ht="12.75">
      <c r="A204" s="192"/>
      <c r="B204" s="192"/>
      <c r="C204" s="192"/>
      <c r="D204" s="200"/>
      <c r="E204" s="196"/>
      <c r="F204" s="192"/>
      <c r="G204" s="201"/>
      <c r="H204" s="215" t="s">
        <v>2730</v>
      </c>
      <c r="I204" s="58" t="s">
        <v>2731</v>
      </c>
      <c r="J204" s="200"/>
    </row>
    <row r="205" spans="1:10" ht="12.75">
      <c r="A205" s="152">
        <v>3020</v>
      </c>
      <c r="B205" s="152">
        <v>4702</v>
      </c>
      <c r="C205" s="7">
        <v>43740</v>
      </c>
      <c r="D205" s="36" t="s">
        <v>2732</v>
      </c>
      <c r="E205" s="37" t="s">
        <v>2733</v>
      </c>
      <c r="F205" s="152">
        <v>13</v>
      </c>
      <c r="G205" s="35" t="s">
        <v>631</v>
      </c>
      <c r="H205" s="154">
        <v>706</v>
      </c>
      <c r="I205" s="37" t="s">
        <v>2734</v>
      </c>
      <c r="J205" s="36" t="s">
        <v>347</v>
      </c>
    </row>
    <row r="206" spans="1:10" ht="12.75">
      <c r="A206" s="152"/>
      <c r="B206" s="152"/>
      <c r="C206" s="152"/>
      <c r="D206" s="8"/>
      <c r="E206" s="154"/>
      <c r="F206" s="152"/>
      <c r="G206" s="35" t="s">
        <v>686</v>
      </c>
      <c r="H206" s="154">
        <v>302</v>
      </c>
      <c r="I206" s="37" t="s">
        <v>2735</v>
      </c>
      <c r="J206" s="8"/>
    </row>
    <row r="207" spans="1:10" ht="12.75">
      <c r="A207" s="152"/>
      <c r="B207" s="152"/>
      <c r="C207" s="152"/>
      <c r="D207" s="8"/>
      <c r="E207" s="154"/>
      <c r="F207" s="152"/>
      <c r="G207" s="153"/>
      <c r="H207" s="154">
        <v>330</v>
      </c>
      <c r="I207" s="37" t="s">
        <v>2736</v>
      </c>
      <c r="J207" s="8"/>
    </row>
    <row r="208" spans="1:10" ht="12.75">
      <c r="A208" s="152"/>
      <c r="B208" s="152"/>
      <c r="C208" s="152"/>
      <c r="D208" s="8"/>
      <c r="E208" s="154"/>
      <c r="F208" s="152"/>
      <c r="G208" s="35" t="s">
        <v>1430</v>
      </c>
      <c r="H208" s="154">
        <v>1511</v>
      </c>
      <c r="I208" s="37" t="s">
        <v>2737</v>
      </c>
      <c r="J208" s="8"/>
    </row>
    <row r="209" spans="1:10" ht="12.75">
      <c r="A209" s="152"/>
      <c r="B209" s="152"/>
      <c r="C209" s="152"/>
      <c r="D209" s="8"/>
      <c r="E209" s="154"/>
      <c r="F209" s="152"/>
      <c r="G209" s="153"/>
      <c r="H209" s="154">
        <v>1499</v>
      </c>
      <c r="I209" s="37" t="s">
        <v>2738</v>
      </c>
      <c r="J209" s="8"/>
    </row>
    <row r="210" spans="1:10" s="197" customFormat="1" ht="12.75">
      <c r="A210" s="192">
        <v>3021</v>
      </c>
      <c r="B210" s="192">
        <v>4703</v>
      </c>
      <c r="C210" s="193">
        <v>43740</v>
      </c>
      <c r="D210" s="194" t="s">
        <v>2739</v>
      </c>
      <c r="E210" s="58" t="s">
        <v>2740</v>
      </c>
      <c r="F210" s="192">
        <v>13</v>
      </c>
      <c r="G210" s="195" t="s">
        <v>1071</v>
      </c>
      <c r="H210" s="196">
        <v>1460</v>
      </c>
      <c r="I210" s="58" t="s">
        <v>2742</v>
      </c>
      <c r="J210" s="194" t="s">
        <v>347</v>
      </c>
    </row>
    <row r="211" spans="1:10" s="197" customFormat="1" ht="12.75">
      <c r="A211" s="192"/>
      <c r="B211" s="192"/>
      <c r="C211" s="192"/>
      <c r="D211" s="200"/>
      <c r="E211" s="196"/>
      <c r="F211" s="192"/>
      <c r="G211" s="201"/>
      <c r="H211" s="196">
        <v>1464</v>
      </c>
      <c r="I211" s="58" t="s">
        <v>2743</v>
      </c>
      <c r="J211" s="200"/>
    </row>
    <row r="212" spans="1:10" s="197" customFormat="1" ht="12.75">
      <c r="A212" s="192"/>
      <c r="B212" s="192"/>
      <c r="C212" s="192"/>
      <c r="D212" s="200"/>
      <c r="E212" s="196"/>
      <c r="F212" s="192"/>
      <c r="G212" s="201"/>
      <c r="H212" s="196">
        <v>1466</v>
      </c>
      <c r="I212" s="58" t="s">
        <v>2744</v>
      </c>
      <c r="J212" s="200"/>
    </row>
    <row r="213" spans="1:10" s="197" customFormat="1" ht="12.75">
      <c r="A213" s="192"/>
      <c r="B213" s="192"/>
      <c r="C213" s="192"/>
      <c r="D213" s="200"/>
      <c r="E213" s="196"/>
      <c r="F213" s="192"/>
      <c r="G213" s="201"/>
      <c r="H213" s="196">
        <v>1470</v>
      </c>
      <c r="I213" s="58" t="s">
        <v>2745</v>
      </c>
      <c r="J213" s="200"/>
    </row>
    <row r="214" spans="1:10" s="197" customFormat="1" ht="12.75">
      <c r="A214" s="192"/>
      <c r="B214" s="192"/>
      <c r="C214" s="192"/>
      <c r="D214" s="200"/>
      <c r="E214" s="196"/>
      <c r="F214" s="192"/>
      <c r="G214" s="201"/>
      <c r="H214" s="196">
        <v>1474</v>
      </c>
      <c r="I214" s="58" t="s">
        <v>2746</v>
      </c>
      <c r="J214" s="200"/>
    </row>
    <row r="215" spans="1:10" s="197" customFormat="1" ht="12.75">
      <c r="A215" s="192"/>
      <c r="B215" s="192"/>
      <c r="C215" s="192"/>
      <c r="D215" s="200"/>
      <c r="E215" s="196"/>
      <c r="F215" s="192"/>
      <c r="G215" s="201"/>
      <c r="H215" s="58" t="s">
        <v>2741</v>
      </c>
      <c r="I215" s="58" t="s">
        <v>2747</v>
      </c>
      <c r="J215" s="200"/>
    </row>
    <row r="216" spans="1:10" s="197" customFormat="1" ht="12.75">
      <c r="A216" s="192"/>
      <c r="B216" s="192"/>
      <c r="C216" s="192"/>
      <c r="D216" s="200"/>
      <c r="E216" s="196"/>
      <c r="F216" s="192">
        <v>36</v>
      </c>
      <c r="G216" s="201"/>
      <c r="H216" s="196">
        <v>1500</v>
      </c>
      <c r="I216" s="58" t="s">
        <v>2748</v>
      </c>
      <c r="J216" s="200"/>
    </row>
    <row r="217" spans="1:10" ht="12.75">
      <c r="A217" s="152">
        <v>3022</v>
      </c>
      <c r="B217" s="152">
        <v>4704</v>
      </c>
      <c r="C217" s="7">
        <v>43752</v>
      </c>
      <c r="D217" s="36" t="s">
        <v>2749</v>
      </c>
      <c r="E217" s="216"/>
      <c r="F217" s="152">
        <v>37</v>
      </c>
      <c r="G217" s="35" t="s">
        <v>600</v>
      </c>
      <c r="H217" s="37" t="s">
        <v>2750</v>
      </c>
      <c r="I217" s="37" t="s">
        <v>2751</v>
      </c>
      <c r="J217" s="36" t="s">
        <v>347</v>
      </c>
    </row>
    <row r="218" spans="1:10" s="197" customFormat="1" ht="12.75">
      <c r="A218" s="192">
        <v>3023</v>
      </c>
      <c r="B218" s="192">
        <v>4705</v>
      </c>
      <c r="C218" s="193">
        <v>43766</v>
      </c>
      <c r="D218" s="194" t="s">
        <v>2752</v>
      </c>
      <c r="E218" s="58" t="s">
        <v>2753</v>
      </c>
      <c r="F218" s="192">
        <v>12</v>
      </c>
      <c r="G218" s="195" t="s">
        <v>328</v>
      </c>
      <c r="H218" s="58" t="s">
        <v>2754</v>
      </c>
      <c r="I218" s="58" t="s">
        <v>2755</v>
      </c>
      <c r="J218" s="200"/>
    </row>
    <row r="219" spans="1:10" s="197" customFormat="1" ht="12.75">
      <c r="A219" s="192"/>
      <c r="B219" s="192"/>
      <c r="C219" s="192"/>
      <c r="D219" s="200"/>
      <c r="E219" s="196"/>
      <c r="F219" s="192"/>
      <c r="G219" s="201"/>
      <c r="H219" s="196">
        <v>920</v>
      </c>
      <c r="I219" s="58" t="s">
        <v>2756</v>
      </c>
      <c r="J219" s="200"/>
    </row>
    <row r="220" spans="1:10" s="197" customFormat="1" ht="12.75">
      <c r="A220" s="192"/>
      <c r="B220" s="192"/>
      <c r="C220" s="192"/>
      <c r="D220" s="200"/>
      <c r="E220" s="196"/>
      <c r="F220" s="192"/>
      <c r="G220" s="201"/>
      <c r="H220" s="196">
        <v>930</v>
      </c>
      <c r="I220" s="58" t="s">
        <v>2757</v>
      </c>
      <c r="J220" s="200"/>
    </row>
    <row r="221" spans="1:10" s="197" customFormat="1" ht="12.75">
      <c r="A221" s="192"/>
      <c r="B221" s="192"/>
      <c r="C221" s="192"/>
      <c r="D221" s="200"/>
      <c r="E221" s="196"/>
      <c r="F221" s="192"/>
      <c r="G221" s="195" t="s">
        <v>1375</v>
      </c>
      <c r="H221" s="196">
        <v>35</v>
      </c>
      <c r="I221" s="58" t="s">
        <v>2758</v>
      </c>
      <c r="J221" s="200"/>
    </row>
    <row r="222" spans="1:10" s="197" customFormat="1" ht="12.75">
      <c r="A222" s="192"/>
      <c r="B222" s="192"/>
      <c r="C222" s="192"/>
      <c r="D222" s="200"/>
      <c r="E222" s="196"/>
      <c r="F222" s="192"/>
      <c r="G222" s="201"/>
      <c r="H222" s="196">
        <v>55</v>
      </c>
      <c r="I222" s="58" t="s">
        <v>2759</v>
      </c>
      <c r="J222" s="200"/>
    </row>
    <row r="223" spans="1:10" s="197" customFormat="1" ht="12.75">
      <c r="A223" s="192"/>
      <c r="B223" s="192"/>
      <c r="C223" s="192"/>
      <c r="D223" s="200"/>
      <c r="E223" s="196"/>
      <c r="F223" s="192"/>
      <c r="G223" s="201"/>
      <c r="H223" s="58" t="s">
        <v>2760</v>
      </c>
      <c r="I223" s="58" t="s">
        <v>2761</v>
      </c>
      <c r="J223" s="200"/>
    </row>
    <row r="224" spans="1:10" ht="12.75">
      <c r="A224" s="152">
        <v>3024</v>
      </c>
      <c r="B224" s="152">
        <v>4706</v>
      </c>
      <c r="C224" s="7">
        <v>43773</v>
      </c>
      <c r="D224" s="36" t="s">
        <v>2876</v>
      </c>
      <c r="E224" s="37" t="s">
        <v>2877</v>
      </c>
      <c r="F224" s="152">
        <v>30</v>
      </c>
      <c r="G224" s="35" t="s">
        <v>561</v>
      </c>
      <c r="H224" s="154">
        <v>2616</v>
      </c>
      <c r="I224" s="37" t="s">
        <v>2878</v>
      </c>
      <c r="J224" s="36" t="s">
        <v>347</v>
      </c>
    </row>
    <row r="225" spans="1:10" ht="12.75">
      <c r="A225" s="152"/>
      <c r="B225" s="152"/>
      <c r="C225" s="152"/>
      <c r="D225" s="8"/>
      <c r="E225" s="154"/>
      <c r="F225" s="152"/>
      <c r="G225" s="153"/>
      <c r="H225" s="154">
        <v>2630</v>
      </c>
      <c r="I225" s="37" t="s">
        <v>2879</v>
      </c>
      <c r="J225" s="8"/>
    </row>
    <row r="226" spans="1:10" ht="12.75">
      <c r="A226" s="152"/>
      <c r="B226" s="152"/>
      <c r="C226" s="152"/>
      <c r="D226" s="8"/>
      <c r="E226" s="154"/>
      <c r="F226" s="152"/>
      <c r="G226" s="153"/>
      <c r="H226" s="154">
        <v>2640</v>
      </c>
      <c r="I226" s="37" t="s">
        <v>2880</v>
      </c>
      <c r="J226" s="8"/>
    </row>
    <row r="227" spans="1:10" ht="12.75">
      <c r="A227" s="152"/>
      <c r="B227" s="152"/>
      <c r="C227" s="152"/>
      <c r="D227" s="8"/>
      <c r="E227" s="154"/>
      <c r="F227" s="152"/>
      <c r="G227" s="153"/>
      <c r="H227" s="154">
        <v>2650</v>
      </c>
      <c r="I227" s="37" t="s">
        <v>2881</v>
      </c>
      <c r="J227" s="8"/>
    </row>
    <row r="228" spans="1:10" ht="12.75">
      <c r="A228" s="152"/>
      <c r="B228" s="152"/>
      <c r="C228" s="152"/>
      <c r="D228" s="8"/>
      <c r="E228" s="154"/>
      <c r="F228" s="152"/>
      <c r="G228" s="153"/>
      <c r="H228" s="154">
        <v>2670</v>
      </c>
      <c r="I228" s="37" t="s">
        <v>2882</v>
      </c>
      <c r="J228" s="8"/>
    </row>
    <row r="229" spans="1:10" s="197" customFormat="1" ht="12.75">
      <c r="A229" s="192">
        <v>3025</v>
      </c>
      <c r="B229" s="192">
        <v>4707</v>
      </c>
      <c r="C229" s="193">
        <v>43777</v>
      </c>
      <c r="D229" s="194" t="s">
        <v>2883</v>
      </c>
      <c r="E229" s="58" t="s">
        <v>2884</v>
      </c>
      <c r="F229" s="192">
        <v>28</v>
      </c>
      <c r="G229" s="195" t="s">
        <v>2885</v>
      </c>
      <c r="H229" s="196">
        <v>3170</v>
      </c>
      <c r="I229" s="58" t="s">
        <v>2886</v>
      </c>
      <c r="J229" s="194" t="s">
        <v>347</v>
      </c>
    </row>
    <row r="230" spans="1:10" s="197" customFormat="1" ht="12.75">
      <c r="A230" s="192"/>
      <c r="B230" s="192"/>
      <c r="C230" s="192"/>
      <c r="D230" s="200"/>
      <c r="E230" s="196"/>
      <c r="F230" s="192"/>
      <c r="G230" s="195" t="s">
        <v>511</v>
      </c>
      <c r="H230" s="196">
        <v>1275</v>
      </c>
      <c r="I230" s="58" t="s">
        <v>2887</v>
      </c>
      <c r="J230" s="200"/>
    </row>
    <row r="231" spans="1:10" s="197" customFormat="1" ht="12.75">
      <c r="A231" s="192"/>
      <c r="B231" s="192"/>
      <c r="C231" s="192"/>
      <c r="D231" s="200"/>
      <c r="E231" s="196"/>
      <c r="F231" s="192"/>
      <c r="G231" s="201"/>
      <c r="H231" s="196">
        <v>1295</v>
      </c>
      <c r="I231" s="58" t="s">
        <v>2888</v>
      </c>
      <c r="J231" s="200"/>
    </row>
    <row r="232" spans="1:10" ht="12.75">
      <c r="A232" s="152">
        <v>3026</v>
      </c>
      <c r="B232" s="152">
        <v>4708</v>
      </c>
      <c r="C232" s="7">
        <v>43780</v>
      </c>
      <c r="D232" s="36" t="s">
        <v>2889</v>
      </c>
      <c r="E232" s="37" t="s">
        <v>2890</v>
      </c>
      <c r="F232" s="152">
        <v>31</v>
      </c>
      <c r="G232" s="35" t="s">
        <v>600</v>
      </c>
      <c r="H232" s="154">
        <v>2080</v>
      </c>
      <c r="I232" s="37" t="s">
        <v>2891</v>
      </c>
      <c r="J232" s="36" t="s">
        <v>347</v>
      </c>
    </row>
    <row r="233" spans="1:10" ht="12.75">
      <c r="A233" s="152"/>
      <c r="B233" s="152"/>
      <c r="C233" s="152"/>
      <c r="D233" s="8"/>
      <c r="E233" s="154"/>
      <c r="F233" s="152"/>
      <c r="G233" s="153"/>
      <c r="H233" s="154">
        <v>2100</v>
      </c>
      <c r="I233" s="37" t="s">
        <v>2892</v>
      </c>
      <c r="J233" s="8"/>
    </row>
    <row r="234" spans="1:10" ht="12.75">
      <c r="A234" s="152"/>
      <c r="B234" s="152"/>
      <c r="C234" s="152"/>
      <c r="D234" s="8"/>
      <c r="E234" s="154"/>
      <c r="F234" s="152"/>
      <c r="G234" s="153"/>
      <c r="H234" s="154">
        <v>2114</v>
      </c>
      <c r="I234" s="37" t="s">
        <v>2893</v>
      </c>
      <c r="J234" s="8"/>
    </row>
    <row r="235" spans="1:10" s="197" customFormat="1" ht="12.75">
      <c r="A235" s="192">
        <v>3027</v>
      </c>
      <c r="B235" s="192">
        <v>4709</v>
      </c>
      <c r="C235" s="193">
        <v>43784</v>
      </c>
      <c r="D235" s="194" t="s">
        <v>2894</v>
      </c>
      <c r="E235" s="58" t="s">
        <v>2895</v>
      </c>
      <c r="F235" s="192">
        <v>16</v>
      </c>
      <c r="G235" s="195" t="s">
        <v>806</v>
      </c>
      <c r="H235" s="196">
        <v>2530</v>
      </c>
      <c r="I235" s="58" t="s">
        <v>2896</v>
      </c>
      <c r="J235" s="194" t="s">
        <v>347</v>
      </c>
    </row>
    <row r="236" spans="1:10" s="197" customFormat="1" ht="12.75">
      <c r="A236" s="192"/>
      <c r="B236" s="192"/>
      <c r="C236" s="192"/>
      <c r="D236" s="200"/>
      <c r="E236" s="196"/>
      <c r="F236" s="192"/>
      <c r="G236" s="201"/>
      <c r="H236" s="196">
        <v>2538</v>
      </c>
      <c r="I236" s="58" t="s">
        <v>2898</v>
      </c>
      <c r="J236" s="200"/>
    </row>
    <row r="237" spans="1:10" s="197" customFormat="1" ht="12.75">
      <c r="A237" s="192"/>
      <c r="B237" s="192"/>
      <c r="C237" s="192"/>
      <c r="D237" s="200"/>
      <c r="E237" s="196"/>
      <c r="F237" s="192"/>
      <c r="G237" s="201"/>
      <c r="H237" s="196">
        <v>2548</v>
      </c>
      <c r="I237" s="58" t="s">
        <v>2897</v>
      </c>
      <c r="J237" s="200"/>
    </row>
    <row r="238" spans="1:10" s="197" customFormat="1" ht="12.75">
      <c r="A238" s="192"/>
      <c r="B238" s="192"/>
      <c r="C238" s="192"/>
      <c r="D238" s="200"/>
      <c r="E238" s="196"/>
      <c r="F238" s="192"/>
      <c r="G238" s="201"/>
      <c r="H238" s="196">
        <v>2608</v>
      </c>
      <c r="I238" s="58" t="s">
        <v>2899</v>
      </c>
      <c r="J238" s="200"/>
    </row>
    <row r="239" spans="1:10" s="197" customFormat="1" ht="12.75">
      <c r="A239" s="192"/>
      <c r="B239" s="192"/>
      <c r="C239" s="192"/>
      <c r="D239" s="200"/>
      <c r="E239" s="196"/>
      <c r="F239" s="192"/>
      <c r="G239" s="201"/>
      <c r="H239" s="196">
        <v>2610</v>
      </c>
      <c r="I239" s="58" t="s">
        <v>2900</v>
      </c>
      <c r="J239" s="200"/>
    </row>
    <row r="240" spans="1:10" ht="12.75">
      <c r="A240" s="152">
        <v>3028</v>
      </c>
      <c r="B240" s="152">
        <v>4710</v>
      </c>
      <c r="C240" s="7">
        <v>43788</v>
      </c>
      <c r="D240" s="36" t="s">
        <v>2901</v>
      </c>
      <c r="E240" s="37" t="s">
        <v>2902</v>
      </c>
      <c r="F240" s="152">
        <v>9</v>
      </c>
      <c r="G240" s="35" t="s">
        <v>1235</v>
      </c>
      <c r="H240" s="154">
        <v>2302</v>
      </c>
      <c r="I240" s="37" t="s">
        <v>2903</v>
      </c>
      <c r="J240" s="36" t="s">
        <v>347</v>
      </c>
    </row>
    <row r="241" spans="1:10" ht="12.75">
      <c r="A241" s="152"/>
      <c r="B241" s="152"/>
      <c r="C241" s="152"/>
      <c r="D241" s="8"/>
      <c r="E241" s="154"/>
      <c r="F241" s="152"/>
      <c r="G241" s="35" t="s">
        <v>647</v>
      </c>
      <c r="H241" s="154">
        <v>1840</v>
      </c>
      <c r="I241" s="37" t="s">
        <v>2904</v>
      </c>
      <c r="J241" s="8"/>
    </row>
    <row r="242" spans="1:10" s="197" customFormat="1" ht="12.75">
      <c r="A242" s="192">
        <v>3029</v>
      </c>
      <c r="B242" s="192">
        <v>4711</v>
      </c>
      <c r="C242" s="193">
        <v>43794</v>
      </c>
      <c r="D242" s="194" t="s">
        <v>2905</v>
      </c>
      <c r="E242" s="58" t="s">
        <v>2906</v>
      </c>
      <c r="F242" s="192">
        <v>12</v>
      </c>
      <c r="G242" s="195" t="s">
        <v>445</v>
      </c>
      <c r="H242" s="196">
        <v>361</v>
      </c>
      <c r="I242" s="58" t="s">
        <v>2907</v>
      </c>
      <c r="J242" s="194" t="s">
        <v>347</v>
      </c>
    </row>
    <row r="243" spans="1:10" s="197" customFormat="1" ht="12.75">
      <c r="A243" s="192"/>
      <c r="B243" s="192"/>
      <c r="C243" s="192"/>
      <c r="D243" s="200"/>
      <c r="E243" s="196"/>
      <c r="F243" s="192"/>
      <c r="G243" s="201"/>
      <c r="H243" s="196">
        <v>395</v>
      </c>
      <c r="I243" s="58" t="s">
        <v>2908</v>
      </c>
      <c r="J243" s="200"/>
    </row>
    <row r="244" spans="1:10" s="197" customFormat="1" ht="12.75">
      <c r="A244" s="192"/>
      <c r="B244" s="192"/>
      <c r="C244" s="192"/>
      <c r="D244" s="200"/>
      <c r="E244" s="196"/>
      <c r="F244" s="192"/>
      <c r="G244" s="201"/>
      <c r="H244" s="196">
        <v>401</v>
      </c>
      <c r="I244" s="58" t="s">
        <v>2909</v>
      </c>
      <c r="J244" s="200"/>
    </row>
    <row r="245" spans="1:10" s="197" customFormat="1" ht="12.75">
      <c r="A245" s="192"/>
      <c r="B245" s="192"/>
      <c r="C245" s="192"/>
      <c r="D245" s="200"/>
      <c r="E245" s="196"/>
      <c r="F245" s="192"/>
      <c r="G245" s="201"/>
      <c r="H245" s="196">
        <v>413</v>
      </c>
      <c r="I245" s="58" t="s">
        <v>2910</v>
      </c>
      <c r="J245" s="200"/>
    </row>
    <row r="246" spans="1:10" ht="12.75">
      <c r="A246" s="152">
        <v>3030</v>
      </c>
      <c r="B246" s="152">
        <v>4712</v>
      </c>
      <c r="C246" s="7">
        <v>43796</v>
      </c>
      <c r="D246" s="36" t="s">
        <v>2911</v>
      </c>
      <c r="E246" s="37" t="s">
        <v>2912</v>
      </c>
      <c r="F246" s="152">
        <v>8</v>
      </c>
      <c r="G246" s="35" t="s">
        <v>657</v>
      </c>
      <c r="H246" s="154">
        <v>2575</v>
      </c>
      <c r="I246" s="37" t="s">
        <v>2913</v>
      </c>
      <c r="J246" s="36" t="s">
        <v>347</v>
      </c>
    </row>
    <row r="247" spans="1:10" ht="12.75">
      <c r="A247" s="152"/>
      <c r="B247" s="152"/>
      <c r="C247" s="152"/>
      <c r="D247" s="8"/>
      <c r="E247" s="154"/>
      <c r="F247" s="152"/>
      <c r="G247" s="153"/>
      <c r="H247" s="154">
        <v>2593</v>
      </c>
      <c r="I247" s="37" t="s">
        <v>2914</v>
      </c>
      <c r="J247" s="8"/>
    </row>
    <row r="248" spans="1:10" s="197" customFormat="1" ht="12.75">
      <c r="A248" s="192">
        <v>3031</v>
      </c>
      <c r="B248" s="192">
        <v>4713</v>
      </c>
      <c r="C248" s="193">
        <v>43798</v>
      </c>
      <c r="D248" s="194" t="s">
        <v>2915</v>
      </c>
      <c r="E248" s="58" t="s">
        <v>2916</v>
      </c>
      <c r="F248" s="192">
        <v>7</v>
      </c>
      <c r="G248" s="195" t="s">
        <v>641</v>
      </c>
      <c r="H248" s="196">
        <v>3410</v>
      </c>
      <c r="I248" s="58" t="s">
        <v>2917</v>
      </c>
      <c r="J248" s="194" t="s">
        <v>347</v>
      </c>
    </row>
    <row r="249" spans="1:10" s="197" customFormat="1" ht="12.75">
      <c r="A249" s="192"/>
      <c r="B249" s="192"/>
      <c r="C249" s="192"/>
      <c r="D249" s="200"/>
      <c r="E249" s="196"/>
      <c r="F249" s="192"/>
      <c r="G249" s="201"/>
      <c r="H249" s="196">
        <v>3442</v>
      </c>
      <c r="I249" s="58" t="s">
        <v>2918</v>
      </c>
      <c r="J249" s="200"/>
    </row>
    <row r="250" spans="1:10" s="197" customFormat="1" ht="12.75">
      <c r="A250" s="192"/>
      <c r="B250" s="192"/>
      <c r="C250" s="192"/>
      <c r="D250" s="200"/>
      <c r="E250" s="196"/>
      <c r="F250" s="192"/>
      <c r="G250" s="201"/>
      <c r="H250" s="196">
        <v>3450</v>
      </c>
      <c r="I250" s="58" t="s">
        <v>2919</v>
      </c>
      <c r="J250" s="200"/>
    </row>
    <row r="251" spans="1:10" ht="12.75">
      <c r="A251" s="152">
        <v>3032</v>
      </c>
      <c r="B251" s="152">
        <v>4714</v>
      </c>
      <c r="C251" s="7">
        <v>43798</v>
      </c>
      <c r="D251" s="36" t="s">
        <v>1008</v>
      </c>
      <c r="E251" s="37" t="s">
        <v>2920</v>
      </c>
      <c r="F251" s="152">
        <v>22</v>
      </c>
      <c r="G251" s="35" t="s">
        <v>354</v>
      </c>
      <c r="H251" s="154">
        <v>5509</v>
      </c>
      <c r="I251" s="37" t="s">
        <v>2924</v>
      </c>
      <c r="J251" s="36" t="s">
        <v>347</v>
      </c>
    </row>
    <row r="252" spans="1:10" ht="12.75">
      <c r="A252" s="152"/>
      <c r="B252" s="152"/>
      <c r="C252" s="152"/>
      <c r="D252" s="8"/>
      <c r="E252" s="154"/>
      <c r="F252" s="152"/>
      <c r="G252" s="153"/>
      <c r="H252" s="154">
        <v>5515</v>
      </c>
      <c r="I252" s="37" t="s">
        <v>2921</v>
      </c>
      <c r="J252" s="8"/>
    </row>
    <row r="253" spans="1:10" ht="12.75">
      <c r="A253" s="152"/>
      <c r="B253" s="152"/>
      <c r="C253" s="152"/>
      <c r="D253" s="8"/>
      <c r="E253" s="154"/>
      <c r="F253" s="152"/>
      <c r="G253" s="153"/>
      <c r="H253" s="154">
        <v>5525</v>
      </c>
      <c r="I253" s="37" t="s">
        <v>2922</v>
      </c>
      <c r="J253" s="8"/>
    </row>
    <row r="254" spans="1:10" ht="12.75">
      <c r="A254" s="152"/>
      <c r="B254" s="152"/>
      <c r="C254" s="152"/>
      <c r="D254" s="8"/>
      <c r="E254" s="154"/>
      <c r="F254" s="152"/>
      <c r="G254" s="153"/>
      <c r="H254" s="154">
        <v>5541</v>
      </c>
      <c r="I254" s="37" t="s">
        <v>2923</v>
      </c>
      <c r="J254" s="8"/>
    </row>
    <row r="255" spans="1:10" ht="12.75">
      <c r="A255" s="152"/>
      <c r="B255" s="152"/>
      <c r="C255" s="152"/>
      <c r="D255" s="8"/>
      <c r="E255" s="154"/>
      <c r="F255" s="152"/>
      <c r="G255" s="35" t="s">
        <v>352</v>
      </c>
      <c r="H255" s="154">
        <v>923</v>
      </c>
      <c r="I255" s="37" t="s">
        <v>2925</v>
      </c>
      <c r="J255" s="8"/>
    </row>
    <row r="256" spans="1:10" ht="12.75">
      <c r="A256" s="152"/>
      <c r="B256" s="152"/>
      <c r="C256" s="152"/>
      <c r="D256" s="8"/>
      <c r="E256" s="154"/>
      <c r="F256" s="152"/>
      <c r="G256" s="153"/>
      <c r="H256" s="154"/>
      <c r="I256" s="37" t="s">
        <v>2926</v>
      </c>
      <c r="J256" s="8"/>
    </row>
    <row r="257" spans="1:10" ht="12.75">
      <c r="A257" s="152"/>
      <c r="B257" s="152"/>
      <c r="C257" s="152"/>
      <c r="D257" s="8"/>
      <c r="E257" s="154"/>
      <c r="F257" s="152"/>
      <c r="G257" s="153"/>
      <c r="H257" s="154"/>
      <c r="I257" s="37" t="s">
        <v>2927</v>
      </c>
      <c r="J257" s="8"/>
    </row>
    <row r="258" spans="1:10" ht="12.75">
      <c r="A258" s="152"/>
      <c r="B258" s="152"/>
      <c r="C258" s="152"/>
      <c r="D258" s="8"/>
      <c r="E258" s="154"/>
      <c r="F258" s="152"/>
      <c r="G258" s="153"/>
      <c r="H258" s="154"/>
      <c r="I258" s="37" t="s">
        <v>2928</v>
      </c>
      <c r="J258" s="8"/>
    </row>
    <row r="259" spans="1:10" ht="12.75">
      <c r="A259" s="152"/>
      <c r="B259" s="152"/>
      <c r="C259" s="152"/>
      <c r="D259" s="8"/>
      <c r="E259" s="154"/>
      <c r="F259" s="152"/>
      <c r="G259" s="153"/>
      <c r="H259" s="154"/>
      <c r="I259" s="37" t="s">
        <v>2929</v>
      </c>
      <c r="J259" s="8"/>
    </row>
    <row r="260" spans="1:10" s="197" customFormat="1" ht="12.75">
      <c r="A260" s="192">
        <v>3033</v>
      </c>
      <c r="B260" s="192">
        <v>4715</v>
      </c>
      <c r="C260" s="193">
        <v>43801</v>
      </c>
      <c r="D260" s="194" t="s">
        <v>3062</v>
      </c>
      <c r="E260" s="58" t="s">
        <v>3063</v>
      </c>
      <c r="F260" s="192">
        <v>9</v>
      </c>
      <c r="G260" s="195" t="s">
        <v>445</v>
      </c>
      <c r="H260" s="58" t="s">
        <v>3064</v>
      </c>
      <c r="I260" s="58" t="s">
        <v>3065</v>
      </c>
      <c r="J260" s="194" t="s">
        <v>347</v>
      </c>
    </row>
    <row r="261" spans="1:10" s="197" customFormat="1" ht="12.75">
      <c r="A261" s="192"/>
      <c r="B261" s="192"/>
      <c r="C261" s="192"/>
      <c r="D261" s="200"/>
      <c r="E261" s="196"/>
      <c r="F261" s="192"/>
      <c r="G261" s="201"/>
      <c r="H261" s="58" t="s">
        <v>3066</v>
      </c>
      <c r="I261" s="58" t="s">
        <v>3067</v>
      </c>
      <c r="J261" s="200"/>
    </row>
    <row r="262" spans="1:10" ht="12.75">
      <c r="A262" s="152">
        <v>3034</v>
      </c>
      <c r="B262" s="152">
        <v>4716</v>
      </c>
      <c r="C262" s="7">
        <v>43809</v>
      </c>
      <c r="D262" s="36" t="s">
        <v>292</v>
      </c>
      <c r="E262" s="37" t="s">
        <v>1725</v>
      </c>
      <c r="F262" s="152">
        <v>5</v>
      </c>
      <c r="G262" s="35" t="s">
        <v>439</v>
      </c>
      <c r="H262" s="154">
        <v>334</v>
      </c>
      <c r="I262" s="37" t="s">
        <v>1755</v>
      </c>
      <c r="J262" s="36" t="s">
        <v>347</v>
      </c>
    </row>
    <row r="263" spans="1:10" ht="12.75">
      <c r="A263" s="152"/>
      <c r="B263" s="152"/>
      <c r="C263" s="152"/>
      <c r="D263" s="8"/>
      <c r="E263" s="154"/>
      <c r="F263" s="152"/>
      <c r="G263" s="153"/>
      <c r="H263" s="154">
        <v>318</v>
      </c>
      <c r="I263" s="37" t="s">
        <v>1731</v>
      </c>
      <c r="J263" s="8"/>
    </row>
    <row r="264" spans="1:10" ht="12.75">
      <c r="A264" s="152"/>
      <c r="B264" s="152"/>
      <c r="C264" s="152"/>
      <c r="D264" s="8"/>
      <c r="E264" s="154"/>
      <c r="F264" s="152"/>
      <c r="G264" s="153"/>
      <c r="H264" s="154">
        <v>260</v>
      </c>
      <c r="I264" s="37" t="s">
        <v>1729</v>
      </c>
      <c r="J264" s="8"/>
    </row>
    <row r="265" spans="1:10" ht="12.75">
      <c r="A265" s="152"/>
      <c r="B265" s="152"/>
      <c r="C265" s="152"/>
      <c r="D265" s="8"/>
      <c r="E265" s="154"/>
      <c r="F265" s="152"/>
      <c r="G265" s="153"/>
      <c r="H265" s="154">
        <v>250</v>
      </c>
      <c r="I265" s="37" t="s">
        <v>1730</v>
      </c>
      <c r="J265" s="8"/>
    </row>
    <row r="266" spans="1:10" ht="12.75">
      <c r="A266" s="152"/>
      <c r="B266" s="152"/>
      <c r="C266" s="152"/>
      <c r="D266" s="8"/>
      <c r="E266" s="154"/>
      <c r="F266" s="152"/>
      <c r="G266" s="153"/>
      <c r="H266" s="154">
        <v>210</v>
      </c>
      <c r="I266" s="37" t="s">
        <v>1732</v>
      </c>
      <c r="J266" s="8"/>
    </row>
    <row r="267" spans="1:10" ht="12.75">
      <c r="A267" s="152"/>
      <c r="B267" s="152"/>
      <c r="C267" s="152"/>
      <c r="D267" s="8"/>
      <c r="E267" s="154"/>
      <c r="F267" s="152"/>
      <c r="G267" s="35" t="s">
        <v>1726</v>
      </c>
      <c r="H267" s="154">
        <v>5552</v>
      </c>
      <c r="I267" s="37" t="s">
        <v>1733</v>
      </c>
      <c r="J267" s="8"/>
    </row>
    <row r="268" spans="1:10" ht="12.75">
      <c r="A268" s="152"/>
      <c r="B268" s="152"/>
      <c r="C268" s="152"/>
      <c r="D268" s="8"/>
      <c r="E268" s="154"/>
      <c r="F268" s="152"/>
      <c r="G268" s="153"/>
      <c r="H268" s="154">
        <v>5534</v>
      </c>
      <c r="I268" s="37" t="s">
        <v>1734</v>
      </c>
      <c r="J268" s="8"/>
    </row>
    <row r="269" spans="1:10" ht="12.75">
      <c r="A269" s="152"/>
      <c r="B269" s="152"/>
      <c r="C269" s="152"/>
      <c r="D269" s="8"/>
      <c r="E269" s="154"/>
      <c r="F269" s="152"/>
      <c r="G269" s="153"/>
      <c r="H269" s="154">
        <v>5526</v>
      </c>
      <c r="I269" s="37" t="s">
        <v>1735</v>
      </c>
      <c r="J269" s="8"/>
    </row>
    <row r="270" spans="1:10" ht="12.75">
      <c r="A270" s="152"/>
      <c r="B270" s="152"/>
      <c r="C270" s="152"/>
      <c r="D270" s="8"/>
      <c r="E270" s="154"/>
      <c r="F270" s="152"/>
      <c r="G270" s="153"/>
      <c r="H270" s="154">
        <v>5508</v>
      </c>
      <c r="I270" s="37" t="s">
        <v>1736</v>
      </c>
      <c r="J270" s="8"/>
    </row>
    <row r="271" spans="1:10" ht="12.75">
      <c r="A271" s="152"/>
      <c r="B271" s="152"/>
      <c r="C271" s="152"/>
      <c r="D271" s="8"/>
      <c r="E271" s="154"/>
      <c r="F271" s="152"/>
      <c r="G271" s="35" t="s">
        <v>1727</v>
      </c>
      <c r="H271" s="154">
        <v>250</v>
      </c>
      <c r="I271" s="37" t="s">
        <v>1737</v>
      </c>
      <c r="J271" s="8"/>
    </row>
    <row r="272" spans="1:10" ht="12.75">
      <c r="A272" s="152"/>
      <c r="B272" s="152"/>
      <c r="C272" s="152"/>
      <c r="D272" s="8"/>
      <c r="E272" s="154"/>
      <c r="F272" s="152"/>
      <c r="G272" s="153"/>
      <c r="H272" s="154">
        <v>249</v>
      </c>
      <c r="I272" s="37" t="s">
        <v>1740</v>
      </c>
      <c r="J272" s="8"/>
    </row>
    <row r="273" spans="1:10" ht="12.75">
      <c r="A273" s="152"/>
      <c r="B273" s="152"/>
      <c r="C273" s="152"/>
      <c r="D273" s="8"/>
      <c r="E273" s="154"/>
      <c r="F273" s="152"/>
      <c r="G273" s="153"/>
      <c r="H273" s="154">
        <v>244</v>
      </c>
      <c r="I273" s="37" t="s">
        <v>1738</v>
      </c>
      <c r="J273" s="8"/>
    </row>
    <row r="274" spans="1:10" ht="12.75">
      <c r="A274" s="152"/>
      <c r="B274" s="152"/>
      <c r="C274" s="152"/>
      <c r="D274" s="8"/>
      <c r="E274" s="154"/>
      <c r="F274" s="152"/>
      <c r="G274" s="153"/>
      <c r="H274" s="154">
        <v>222</v>
      </c>
      <c r="I274" s="37" t="s">
        <v>1739</v>
      </c>
      <c r="J274" s="8"/>
    </row>
    <row r="275" spans="1:10" ht="12.75">
      <c r="A275" s="152"/>
      <c r="B275" s="152"/>
      <c r="C275" s="152"/>
      <c r="D275" s="8"/>
      <c r="E275" s="154"/>
      <c r="F275" s="152"/>
      <c r="G275" s="35" t="s">
        <v>757</v>
      </c>
      <c r="H275" s="154">
        <v>5603</v>
      </c>
      <c r="I275" s="37" t="s">
        <v>1749</v>
      </c>
      <c r="J275" s="8"/>
    </row>
    <row r="276" spans="1:10" ht="12.75">
      <c r="A276" s="152"/>
      <c r="B276" s="152"/>
      <c r="C276" s="152"/>
      <c r="D276" s="8"/>
      <c r="E276" s="154"/>
      <c r="F276" s="152"/>
      <c r="G276" s="153"/>
      <c r="H276" s="154">
        <v>5619</v>
      </c>
      <c r="I276" s="37" t="s">
        <v>1750</v>
      </c>
      <c r="J276" s="8"/>
    </row>
    <row r="277" spans="1:10" ht="12.75">
      <c r="A277" s="152"/>
      <c r="B277" s="152"/>
      <c r="C277" s="152"/>
      <c r="D277" s="8"/>
      <c r="E277" s="154"/>
      <c r="F277" s="152"/>
      <c r="G277" s="153"/>
      <c r="H277" s="154">
        <v>5623</v>
      </c>
      <c r="I277" s="37" t="s">
        <v>1751</v>
      </c>
      <c r="J277" s="8"/>
    </row>
    <row r="278" spans="1:10" ht="12.75">
      <c r="A278" s="152"/>
      <c r="B278" s="152"/>
      <c r="C278" s="152"/>
      <c r="D278" s="8"/>
      <c r="E278" s="154"/>
      <c r="F278" s="152"/>
      <c r="G278" s="153"/>
      <c r="H278" s="154">
        <v>5637</v>
      </c>
      <c r="I278" s="37" t="s">
        <v>1752</v>
      </c>
      <c r="J278" s="8"/>
    </row>
    <row r="279" spans="1:10" ht="12.75">
      <c r="A279" s="152"/>
      <c r="B279" s="152"/>
      <c r="C279" s="152"/>
      <c r="D279" s="8"/>
      <c r="E279" s="154"/>
      <c r="F279" s="152"/>
      <c r="G279" s="153"/>
      <c r="H279" s="154">
        <v>5641</v>
      </c>
      <c r="I279" s="37" t="s">
        <v>1748</v>
      </c>
      <c r="J279" s="8"/>
    </row>
    <row r="280" spans="1:10" ht="12.75">
      <c r="A280" s="152"/>
      <c r="B280" s="152"/>
      <c r="C280" s="152"/>
      <c r="D280" s="8"/>
      <c r="E280" s="154"/>
      <c r="F280" s="152"/>
      <c r="G280" s="153"/>
      <c r="H280" s="154">
        <v>5655</v>
      </c>
      <c r="I280" s="37" t="s">
        <v>1753</v>
      </c>
      <c r="J280" s="8"/>
    </row>
    <row r="281" spans="1:10" ht="12.75">
      <c r="A281" s="152"/>
      <c r="B281" s="152"/>
      <c r="C281" s="152"/>
      <c r="D281" s="8"/>
      <c r="E281" s="154"/>
      <c r="F281" s="152"/>
      <c r="G281" s="153"/>
      <c r="H281" s="154">
        <v>5659</v>
      </c>
      <c r="I281" s="37" t="s">
        <v>1747</v>
      </c>
      <c r="J281" s="8"/>
    </row>
    <row r="282" spans="1:10" ht="12.75">
      <c r="A282" s="152"/>
      <c r="B282" s="152"/>
      <c r="C282" s="152"/>
      <c r="D282" s="8"/>
      <c r="E282" s="154"/>
      <c r="F282" s="152"/>
      <c r="G282" s="153"/>
      <c r="H282" s="154">
        <v>5675</v>
      </c>
      <c r="I282" s="37" t="s">
        <v>1754</v>
      </c>
      <c r="J282" s="8"/>
    </row>
    <row r="283" spans="1:10" ht="12.75">
      <c r="A283" s="152"/>
      <c r="B283" s="152"/>
      <c r="C283" s="152"/>
      <c r="D283" s="8"/>
      <c r="E283" s="154"/>
      <c r="F283" s="152"/>
      <c r="G283" s="35" t="s">
        <v>1728</v>
      </c>
      <c r="H283" s="154">
        <v>201</v>
      </c>
      <c r="I283" s="37" t="s">
        <v>1741</v>
      </c>
      <c r="J283" s="8"/>
    </row>
    <row r="284" spans="1:10" ht="12.75">
      <c r="A284" s="152"/>
      <c r="B284" s="152"/>
      <c r="C284" s="152"/>
      <c r="D284" s="8"/>
      <c r="E284" s="154"/>
      <c r="F284" s="152"/>
      <c r="G284" s="153"/>
      <c r="H284" s="154">
        <v>211</v>
      </c>
      <c r="I284" s="37" t="s">
        <v>1742</v>
      </c>
      <c r="J284" s="8"/>
    </row>
    <row r="285" spans="1:10" ht="12.75">
      <c r="A285" s="152"/>
      <c r="B285" s="152"/>
      <c r="C285" s="152"/>
      <c r="D285" s="8"/>
      <c r="E285" s="154"/>
      <c r="F285" s="152"/>
      <c r="G285" s="153"/>
      <c r="H285" s="154">
        <v>221</v>
      </c>
      <c r="I285" s="37" t="s">
        <v>1743</v>
      </c>
      <c r="J285" s="8"/>
    </row>
    <row r="286" spans="1:10" ht="12.75">
      <c r="A286" s="152"/>
      <c r="B286" s="152"/>
      <c r="C286" s="152"/>
      <c r="D286" s="8"/>
      <c r="E286" s="154"/>
      <c r="F286" s="152"/>
      <c r="G286" s="153"/>
      <c r="H286" s="154">
        <v>235</v>
      </c>
      <c r="I286" s="37" t="s">
        <v>1744</v>
      </c>
      <c r="J286" s="8"/>
    </row>
    <row r="287" spans="1:10" ht="12.75">
      <c r="A287" s="152"/>
      <c r="B287" s="152"/>
      <c r="C287" s="152"/>
      <c r="D287" s="8"/>
      <c r="E287" s="154"/>
      <c r="F287" s="152"/>
      <c r="G287" s="153"/>
      <c r="H287" s="154">
        <v>249</v>
      </c>
      <c r="I287" s="37" t="s">
        <v>1745</v>
      </c>
      <c r="J287" s="8"/>
    </row>
    <row r="288" spans="1:10" ht="12.75">
      <c r="A288" s="152"/>
      <c r="B288" s="152"/>
      <c r="C288" s="152"/>
      <c r="D288" s="8"/>
      <c r="E288" s="154"/>
      <c r="F288" s="152"/>
      <c r="G288" s="153"/>
      <c r="H288" s="154">
        <v>261</v>
      </c>
      <c r="I288" s="37" t="s">
        <v>1746</v>
      </c>
      <c r="J288" s="8"/>
    </row>
    <row r="289" spans="1:10" s="197" customFormat="1" ht="12.75">
      <c r="A289" s="192">
        <v>3035</v>
      </c>
      <c r="B289" s="192">
        <v>4717</v>
      </c>
      <c r="C289" s="193">
        <v>43811</v>
      </c>
      <c r="D289" s="194" t="s">
        <v>3068</v>
      </c>
      <c r="E289" s="58" t="s">
        <v>3069</v>
      </c>
      <c r="F289" s="192">
        <v>31</v>
      </c>
      <c r="G289" s="195" t="s">
        <v>636</v>
      </c>
      <c r="H289" s="196">
        <v>5414</v>
      </c>
      <c r="I289" s="58" t="s">
        <v>3070</v>
      </c>
      <c r="J289" s="194" t="s">
        <v>347</v>
      </c>
    </row>
    <row r="290" spans="1:10" s="197" customFormat="1" ht="12.75">
      <c r="A290" s="192"/>
      <c r="B290" s="192"/>
      <c r="C290" s="192"/>
      <c r="D290" s="200"/>
      <c r="E290" s="196"/>
      <c r="F290" s="192"/>
      <c r="G290" s="201"/>
      <c r="H290" s="196">
        <v>5446</v>
      </c>
      <c r="I290" s="58" t="s">
        <v>3071</v>
      </c>
      <c r="J290" s="200"/>
    </row>
    <row r="291" spans="1:10" s="197" customFormat="1" ht="12.75">
      <c r="A291" s="192"/>
      <c r="B291" s="192"/>
      <c r="C291" s="192"/>
      <c r="D291" s="200"/>
      <c r="E291" s="196"/>
      <c r="F291" s="192"/>
      <c r="G291" s="195" t="s">
        <v>1084</v>
      </c>
      <c r="H291" s="196">
        <v>2605</v>
      </c>
      <c r="I291" s="58" t="s">
        <v>3072</v>
      </c>
      <c r="J291" s="200"/>
    </row>
    <row r="292" spans="1:10" s="197" customFormat="1" ht="12.75">
      <c r="A292" s="192"/>
      <c r="B292" s="192"/>
      <c r="C292" s="192"/>
      <c r="D292" s="200"/>
      <c r="E292" s="196"/>
      <c r="F292" s="192"/>
      <c r="G292" s="201"/>
      <c r="H292" s="196">
        <v>2597</v>
      </c>
      <c r="I292" s="58" t="s">
        <v>3073</v>
      </c>
      <c r="J292" s="200"/>
    </row>
    <row r="293" spans="1:10" s="197" customFormat="1" ht="12.75">
      <c r="A293" s="192"/>
      <c r="B293" s="192"/>
      <c r="C293" s="192"/>
      <c r="D293" s="200"/>
      <c r="E293" s="196"/>
      <c r="F293" s="192"/>
      <c r="G293" s="201"/>
      <c r="H293" s="196">
        <v>2591</v>
      </c>
      <c r="I293" s="58" t="s">
        <v>3074</v>
      </c>
      <c r="J293" s="200"/>
    </row>
    <row r="294" spans="1:10" s="197" customFormat="1" ht="12.75">
      <c r="A294" s="192"/>
      <c r="B294" s="192"/>
      <c r="C294" s="192"/>
      <c r="D294" s="200"/>
      <c r="E294" s="196"/>
      <c r="F294" s="192"/>
      <c r="G294" s="201"/>
      <c r="H294" s="196">
        <v>2557</v>
      </c>
      <c r="I294" s="58" t="s">
        <v>3075</v>
      </c>
      <c r="J294" s="200"/>
    </row>
    <row r="295" spans="1:10" s="197" customFormat="1" ht="12.75">
      <c r="A295" s="192"/>
      <c r="B295" s="192"/>
      <c r="C295" s="192"/>
      <c r="D295" s="200"/>
      <c r="E295" s="196"/>
      <c r="F295" s="192"/>
      <c r="G295" s="201"/>
      <c r="H295" s="196">
        <v>2553</v>
      </c>
      <c r="I295" s="58" t="s">
        <v>3076</v>
      </c>
      <c r="J295" s="200"/>
    </row>
    <row r="296" spans="1:10" s="197" customFormat="1" ht="12.75">
      <c r="A296" s="192"/>
      <c r="B296" s="192"/>
      <c r="C296" s="192"/>
      <c r="D296" s="200"/>
      <c r="E296" s="196"/>
      <c r="F296" s="192"/>
      <c r="G296" s="201"/>
      <c r="H296" s="196">
        <v>2543</v>
      </c>
      <c r="I296" s="58" t="s">
        <v>3077</v>
      </c>
      <c r="J296" s="200"/>
    </row>
    <row r="297" spans="1:10" s="197" customFormat="1" ht="12.75">
      <c r="A297" s="192"/>
      <c r="B297" s="192"/>
      <c r="C297" s="192"/>
      <c r="D297" s="200"/>
      <c r="E297" s="196"/>
      <c r="F297" s="192"/>
      <c r="G297" s="201"/>
      <c r="H297" s="196">
        <v>2531</v>
      </c>
      <c r="I297" s="58" t="s">
        <v>3078</v>
      </c>
      <c r="J297" s="200"/>
    </row>
    <row r="298" spans="1:10" s="231" customFormat="1" ht="12.75">
      <c r="A298" s="227">
        <v>3036</v>
      </c>
      <c r="B298" s="227">
        <v>4718</v>
      </c>
      <c r="C298" s="232">
        <v>43811</v>
      </c>
      <c r="D298" s="233" t="s">
        <v>3079</v>
      </c>
      <c r="E298" s="234" t="s">
        <v>3080</v>
      </c>
      <c r="F298" s="227">
        <v>14</v>
      </c>
      <c r="G298" s="235" t="s">
        <v>445</v>
      </c>
      <c r="H298" s="229">
        <v>2185</v>
      </c>
      <c r="I298" s="234" t="s">
        <v>3081</v>
      </c>
      <c r="J298" s="233" t="s">
        <v>347</v>
      </c>
    </row>
    <row r="299" spans="1:10" s="231" customFormat="1" ht="12.75">
      <c r="A299" s="227"/>
      <c r="B299" s="227"/>
      <c r="C299" s="227"/>
      <c r="D299" s="228"/>
      <c r="E299" s="229"/>
      <c r="F299" s="227"/>
      <c r="G299" s="230"/>
      <c r="H299" s="229">
        <v>2181</v>
      </c>
      <c r="I299" s="234" t="s">
        <v>3082</v>
      </c>
      <c r="J299" s="228"/>
    </row>
    <row r="300" spans="1:10" s="231" customFormat="1" ht="12.75">
      <c r="A300" s="227"/>
      <c r="B300" s="227"/>
      <c r="C300" s="227"/>
      <c r="D300" s="228"/>
      <c r="E300" s="229"/>
      <c r="F300" s="227"/>
      <c r="G300" s="230"/>
      <c r="H300" s="229">
        <v>2171</v>
      </c>
      <c r="I300" s="234" t="s">
        <v>3083</v>
      </c>
      <c r="J300" s="228"/>
    </row>
    <row r="301" spans="1:10" s="197" customFormat="1" ht="12.75">
      <c r="A301" s="192">
        <v>3037</v>
      </c>
      <c r="B301" s="192">
        <v>4719</v>
      </c>
      <c r="C301" s="193">
        <v>43811</v>
      </c>
      <c r="D301" s="194" t="s">
        <v>3084</v>
      </c>
      <c r="E301" s="58" t="s">
        <v>3085</v>
      </c>
      <c r="F301" s="192">
        <v>7</v>
      </c>
      <c r="G301" s="195" t="s">
        <v>971</v>
      </c>
      <c r="H301" s="196">
        <v>3182</v>
      </c>
      <c r="I301" s="58" t="s">
        <v>3089</v>
      </c>
      <c r="J301" s="194" t="s">
        <v>347</v>
      </c>
    </row>
    <row r="302" spans="1:10" s="197" customFormat="1" ht="12.75">
      <c r="A302" s="192"/>
      <c r="B302" s="192"/>
      <c r="C302" s="192"/>
      <c r="D302" s="200"/>
      <c r="E302" s="196"/>
      <c r="F302" s="192"/>
      <c r="G302" s="195" t="s">
        <v>1893</v>
      </c>
      <c r="H302" s="196">
        <v>3483</v>
      </c>
      <c r="I302" s="58" t="s">
        <v>3086</v>
      </c>
      <c r="J302" s="200"/>
    </row>
    <row r="303" spans="1:10" s="197" customFormat="1" ht="12.75">
      <c r="A303" s="192"/>
      <c r="B303" s="192"/>
      <c r="C303" s="192"/>
      <c r="D303" s="200"/>
      <c r="E303" s="196"/>
      <c r="F303" s="192"/>
      <c r="G303" s="201"/>
      <c r="H303" s="196">
        <v>3451</v>
      </c>
      <c r="I303" s="58" t="s">
        <v>3087</v>
      </c>
      <c r="J303" s="200"/>
    </row>
    <row r="304" spans="1:10" s="197" customFormat="1" ht="12.75">
      <c r="A304" s="192"/>
      <c r="B304" s="192"/>
      <c r="C304" s="192"/>
      <c r="D304" s="200"/>
      <c r="E304" s="196"/>
      <c r="F304" s="192"/>
      <c r="G304" s="201"/>
      <c r="H304" s="196">
        <v>3471</v>
      </c>
      <c r="I304" s="58" t="s">
        <v>3088</v>
      </c>
      <c r="J304" s="200"/>
    </row>
    <row r="305" spans="1:10" s="231" customFormat="1" ht="12.75">
      <c r="A305" s="227">
        <v>3038</v>
      </c>
      <c r="B305" s="227">
        <v>4720</v>
      </c>
      <c r="C305" s="232">
        <v>43815</v>
      </c>
      <c r="D305" s="233" t="s">
        <v>3090</v>
      </c>
      <c r="E305" s="234" t="s">
        <v>3091</v>
      </c>
      <c r="F305" s="227">
        <v>1</v>
      </c>
      <c r="G305" s="235" t="s">
        <v>3092</v>
      </c>
      <c r="H305" s="229">
        <v>1529</v>
      </c>
      <c r="I305" s="234" t="s">
        <v>3100</v>
      </c>
      <c r="J305" s="233" t="s">
        <v>347</v>
      </c>
    </row>
    <row r="306" spans="1:10" s="231" customFormat="1" ht="12.75">
      <c r="A306" s="227"/>
      <c r="B306" s="227"/>
      <c r="C306" s="227"/>
      <c r="D306" s="228"/>
      <c r="E306" s="229"/>
      <c r="F306" s="227"/>
      <c r="G306" s="230"/>
      <c r="H306" s="229">
        <v>1547</v>
      </c>
      <c r="I306" s="234" t="s">
        <v>3101</v>
      </c>
      <c r="J306" s="228"/>
    </row>
    <row r="307" spans="1:10" ht="12.75">
      <c r="A307" s="152"/>
      <c r="B307" s="152"/>
      <c r="C307" s="152"/>
      <c r="D307" s="8"/>
      <c r="E307" s="154"/>
      <c r="F307" s="152"/>
      <c r="G307" s="153"/>
      <c r="H307" s="154">
        <v>1557</v>
      </c>
      <c r="I307" s="37" t="s">
        <v>3102</v>
      </c>
      <c r="J307" s="8"/>
    </row>
    <row r="308" spans="1:10" ht="12.75">
      <c r="A308" s="152"/>
      <c r="B308" s="152"/>
      <c r="C308" s="152"/>
      <c r="D308" s="8"/>
      <c r="E308" s="154"/>
      <c r="F308" s="152"/>
      <c r="G308" s="35" t="s">
        <v>1828</v>
      </c>
      <c r="H308" s="154">
        <v>5439</v>
      </c>
      <c r="I308" s="37" t="s">
        <v>3097</v>
      </c>
      <c r="J308" s="8"/>
    </row>
    <row r="309" spans="1:10" ht="12.75">
      <c r="A309" s="152"/>
      <c r="B309" s="152"/>
      <c r="C309" s="152"/>
      <c r="D309" s="8"/>
      <c r="E309" s="154"/>
      <c r="F309" s="152"/>
      <c r="G309" s="153"/>
      <c r="H309" s="154">
        <v>5461</v>
      </c>
      <c r="I309" s="37" t="s">
        <v>3098</v>
      </c>
      <c r="J309" s="8"/>
    </row>
    <row r="310" spans="1:10" ht="12.75">
      <c r="A310" s="152"/>
      <c r="B310" s="152"/>
      <c r="C310" s="152"/>
      <c r="D310" s="8"/>
      <c r="E310" s="154"/>
      <c r="F310" s="152"/>
      <c r="G310" s="153"/>
      <c r="H310" s="154">
        <v>5471</v>
      </c>
      <c r="I310" s="37" t="s">
        <v>3099</v>
      </c>
      <c r="J310" s="8"/>
    </row>
    <row r="311" spans="1:10" ht="12.75">
      <c r="A311" s="152"/>
      <c r="B311" s="152"/>
      <c r="C311" s="152"/>
      <c r="D311" s="8"/>
      <c r="E311" s="154"/>
      <c r="F311" s="152"/>
      <c r="G311" s="35" t="s">
        <v>3093</v>
      </c>
      <c r="H311" s="37" t="s">
        <v>3094</v>
      </c>
      <c r="I311" s="37" t="s">
        <v>3103</v>
      </c>
      <c r="J311" s="8"/>
    </row>
    <row r="312" spans="1:10" ht="12.75">
      <c r="A312" s="152"/>
      <c r="B312" s="152"/>
      <c r="C312" s="152"/>
      <c r="D312" s="8"/>
      <c r="E312" s="154"/>
      <c r="F312" s="152"/>
      <c r="G312" s="153"/>
      <c r="H312" s="37" t="s">
        <v>3095</v>
      </c>
      <c r="I312" s="37" t="s">
        <v>3104</v>
      </c>
      <c r="J312" s="8"/>
    </row>
    <row r="313" spans="1:10" ht="12.75">
      <c r="A313" s="152"/>
      <c r="B313" s="152"/>
      <c r="C313" s="152"/>
      <c r="D313" s="8"/>
      <c r="E313" s="154"/>
      <c r="F313" s="152"/>
      <c r="G313" s="153"/>
      <c r="H313" s="37" t="s">
        <v>3096</v>
      </c>
      <c r="I313" s="37" t="s">
        <v>3105</v>
      </c>
      <c r="J313" s="8"/>
    </row>
    <row r="314" spans="1:10" s="197" customFormat="1" ht="12.75">
      <c r="A314" s="192">
        <v>3039</v>
      </c>
      <c r="B314" s="192">
        <v>4721</v>
      </c>
      <c r="C314" s="193">
        <v>43826</v>
      </c>
      <c r="D314" s="194" t="s">
        <v>3106</v>
      </c>
      <c r="E314" s="58" t="s">
        <v>2163</v>
      </c>
      <c r="F314" s="192">
        <v>37</v>
      </c>
      <c r="G314" s="195" t="s">
        <v>600</v>
      </c>
      <c r="H314" s="196">
        <v>1606</v>
      </c>
      <c r="I314" s="58" t="s">
        <v>3107</v>
      </c>
      <c r="J314" s="194" t="s">
        <v>347</v>
      </c>
    </row>
    <row r="315" spans="1:10" s="197" customFormat="1" ht="12.75">
      <c r="A315" s="192"/>
      <c r="B315" s="192"/>
      <c r="C315" s="192"/>
      <c r="D315" s="200"/>
      <c r="E315" s="196"/>
      <c r="F315" s="192"/>
      <c r="G315" s="201"/>
      <c r="H315" s="196">
        <v>1632</v>
      </c>
      <c r="I315" s="58" t="s">
        <v>2164</v>
      </c>
      <c r="J315" s="200"/>
    </row>
    <row r="316" spans="1:10" ht="12.75">
      <c r="A316" s="152">
        <v>3040</v>
      </c>
      <c r="B316" s="152">
        <v>4722</v>
      </c>
      <c r="C316" s="7">
        <v>43829</v>
      </c>
      <c r="D316" s="36" t="s">
        <v>3111</v>
      </c>
      <c r="E316" s="37" t="s">
        <v>3108</v>
      </c>
      <c r="F316" s="152">
        <v>37</v>
      </c>
      <c r="G316" s="35" t="s">
        <v>1225</v>
      </c>
      <c r="H316" s="154">
        <v>2049</v>
      </c>
      <c r="I316" s="37" t="s">
        <v>3109</v>
      </c>
      <c r="J316" s="36" t="s">
        <v>347</v>
      </c>
    </row>
    <row r="317" spans="1:10" ht="12.75">
      <c r="A317" s="152"/>
      <c r="B317" s="152"/>
      <c r="C317" s="152"/>
      <c r="D317" s="8"/>
      <c r="E317" s="154"/>
      <c r="F317" s="152"/>
      <c r="G317" s="153"/>
      <c r="H317" s="154">
        <v>2057</v>
      </c>
      <c r="I317" s="37" t="s">
        <v>3110</v>
      </c>
      <c r="J317" s="8"/>
    </row>
    <row r="318" spans="1:10" s="197" customFormat="1" ht="12.75">
      <c r="A318" s="192">
        <v>3041</v>
      </c>
      <c r="B318" s="192">
        <v>4723</v>
      </c>
      <c r="C318" s="193">
        <v>43829</v>
      </c>
      <c r="D318" s="194" t="s">
        <v>3112</v>
      </c>
      <c r="E318" s="58" t="s">
        <v>3113</v>
      </c>
      <c r="F318" s="192">
        <v>12</v>
      </c>
      <c r="G318" s="195" t="s">
        <v>706</v>
      </c>
      <c r="H318" s="196">
        <v>115</v>
      </c>
      <c r="I318" s="58" t="s">
        <v>3114</v>
      </c>
      <c r="J318" s="194" t="s">
        <v>347</v>
      </c>
    </row>
    <row r="319" spans="1:10" s="197" customFormat="1" ht="12.75">
      <c r="A319" s="192"/>
      <c r="B319" s="192"/>
      <c r="C319" s="192"/>
      <c r="D319" s="200"/>
      <c r="E319" s="196"/>
      <c r="F319" s="192"/>
      <c r="G319" s="201"/>
      <c r="H319" s="196">
        <v>133</v>
      </c>
      <c r="I319" s="58" t="s">
        <v>3115</v>
      </c>
      <c r="J319" s="200"/>
    </row>
    <row r="320" spans="1:10" s="197" customFormat="1" ht="12.75">
      <c r="A320" s="192"/>
      <c r="B320" s="192"/>
      <c r="C320" s="192"/>
      <c r="D320" s="200"/>
      <c r="E320" s="196"/>
      <c r="F320" s="192"/>
      <c r="G320" s="201"/>
      <c r="H320" s="196">
        <v>145</v>
      </c>
      <c r="I320" s="58" t="s">
        <v>3116</v>
      </c>
      <c r="J320" s="200"/>
    </row>
    <row r="321" spans="1:10" s="197" customFormat="1" ht="12.75">
      <c r="A321" s="192"/>
      <c r="B321" s="192"/>
      <c r="C321" s="192"/>
      <c r="D321" s="200"/>
      <c r="E321" s="196"/>
      <c r="F321" s="192"/>
      <c r="G321" s="195" t="s">
        <v>1462</v>
      </c>
      <c r="H321" s="196">
        <v>700</v>
      </c>
      <c r="I321" s="58" t="s">
        <v>3117</v>
      </c>
      <c r="J321" s="200"/>
    </row>
    <row r="322" spans="1:10" ht="12.75">
      <c r="A322" s="152">
        <v>3042</v>
      </c>
      <c r="B322" s="152">
        <v>4724</v>
      </c>
      <c r="C322" s="7">
        <v>43830</v>
      </c>
      <c r="D322" s="36" t="s">
        <v>3118</v>
      </c>
      <c r="E322" s="37" t="s">
        <v>3119</v>
      </c>
      <c r="F322" s="152">
        <v>22</v>
      </c>
      <c r="G322" s="35" t="s">
        <v>719</v>
      </c>
      <c r="H322" s="154">
        <v>291</v>
      </c>
      <c r="I322" s="37" t="s">
        <v>3120</v>
      </c>
      <c r="J322" s="36" t="s">
        <v>347</v>
      </c>
    </row>
    <row r="323" spans="1:10" ht="12.75">
      <c r="A323" s="152"/>
      <c r="B323" s="152"/>
      <c r="C323" s="152"/>
      <c r="D323" s="8"/>
      <c r="E323" s="154"/>
      <c r="F323" s="152"/>
      <c r="G323" s="153"/>
      <c r="H323" s="154">
        <v>315</v>
      </c>
      <c r="I323" s="37" t="s">
        <v>3121</v>
      </c>
      <c r="J323" s="8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165"/>
  <sheetViews>
    <sheetView zoomScalePageLayoutView="0" workbookViewId="0" topLeftCell="A1">
      <pane ySplit="2" topLeftCell="A134" activePane="bottomLeft" state="frozen"/>
      <selection pane="topLeft" activeCell="A1" sqref="A1"/>
      <selection pane="bottomLeft" activeCell="A166" sqref="A166"/>
    </sheetView>
  </sheetViews>
  <sheetFormatPr defaultColWidth="11.421875" defaultRowHeight="12.75"/>
  <cols>
    <col min="1" max="1" width="6.28125" style="78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9" bestFit="1" customWidth="1"/>
    <col min="6" max="6" width="36.8515625" style="24" bestFit="1" customWidth="1"/>
    <col min="7" max="7" width="40.421875" style="1" bestFit="1" customWidth="1"/>
    <col min="8" max="8" width="34.7109375" style="29" bestFit="1" customWidth="1"/>
    <col min="9" max="9" width="10.140625" style="1" bestFit="1" customWidth="1"/>
    <col min="10" max="10" width="69.7109375" style="1" bestFit="1" customWidth="1"/>
    <col min="11" max="11" width="82.421875" style="29" bestFit="1" customWidth="1"/>
    <col min="12" max="12" width="15.7109375" style="29" customWidth="1"/>
    <col min="13" max="13" width="16.28125" style="24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3" customFormat="1" ht="12.75">
      <c r="A1" s="96" t="s">
        <v>10</v>
      </c>
      <c r="B1" s="100" t="s">
        <v>13</v>
      </c>
      <c r="C1" s="100" t="s">
        <v>51</v>
      </c>
      <c r="D1" s="100" t="s">
        <v>17</v>
      </c>
      <c r="E1" s="218" t="s">
        <v>5</v>
      </c>
      <c r="F1" s="219"/>
      <c r="G1" s="218" t="s">
        <v>59</v>
      </c>
      <c r="H1" s="219"/>
      <c r="I1" s="132"/>
      <c r="J1" s="133"/>
      <c r="K1" s="155"/>
      <c r="L1" s="177"/>
      <c r="M1" s="178"/>
      <c r="N1" s="134"/>
      <c r="P1" s="73"/>
      <c r="Q1" s="73"/>
      <c r="R1" s="73"/>
    </row>
    <row r="2" spans="1:24" s="63" customFormat="1" ht="13.5" thickBot="1">
      <c r="A2" s="97" t="s">
        <v>25</v>
      </c>
      <c r="B2" s="101"/>
      <c r="C2" s="101"/>
      <c r="D2" s="101"/>
      <c r="E2" s="176" t="s">
        <v>55</v>
      </c>
      <c r="F2" s="131" t="s">
        <v>56</v>
      </c>
      <c r="G2" s="102" t="s">
        <v>60</v>
      </c>
      <c r="H2" s="126" t="s">
        <v>61</v>
      </c>
      <c r="I2" s="129" t="s">
        <v>9</v>
      </c>
      <c r="J2" s="129" t="s">
        <v>20</v>
      </c>
      <c r="K2" s="129" t="s">
        <v>11</v>
      </c>
      <c r="L2" s="175" t="s">
        <v>6</v>
      </c>
      <c r="M2" s="179" t="s">
        <v>38</v>
      </c>
      <c r="N2" s="135" t="s">
        <v>17</v>
      </c>
      <c r="O2" s="6"/>
      <c r="P2" s="72"/>
      <c r="Q2" s="72"/>
      <c r="R2" s="72"/>
      <c r="S2" s="72"/>
      <c r="T2" s="72"/>
      <c r="U2" s="9"/>
      <c r="V2" s="9"/>
      <c r="W2" s="9"/>
      <c r="X2" s="9"/>
    </row>
    <row r="3" spans="1:24" s="63" customFormat="1" ht="12.75">
      <c r="A3" s="46">
        <v>1</v>
      </c>
      <c r="B3" s="38" t="s">
        <v>88</v>
      </c>
      <c r="C3" s="74" t="s">
        <v>47</v>
      </c>
      <c r="D3" s="44">
        <v>43473</v>
      </c>
      <c r="E3" s="35">
        <v>5835</v>
      </c>
      <c r="F3" s="49" t="s">
        <v>342</v>
      </c>
      <c r="G3" s="36" t="s">
        <v>511</v>
      </c>
      <c r="H3" s="35">
        <v>927</v>
      </c>
      <c r="I3" s="52">
        <v>30850.21</v>
      </c>
      <c r="J3" s="35" t="s">
        <v>376</v>
      </c>
      <c r="K3" s="35" t="s">
        <v>377</v>
      </c>
      <c r="L3" s="35" t="s">
        <v>378</v>
      </c>
      <c r="M3" s="35" t="s">
        <v>379</v>
      </c>
      <c r="N3" s="94">
        <v>42044</v>
      </c>
      <c r="O3" s="36" t="s">
        <v>380</v>
      </c>
      <c r="P3" s="94">
        <v>43432</v>
      </c>
      <c r="Q3" s="37"/>
      <c r="R3" s="37"/>
      <c r="S3" s="37"/>
      <c r="T3" s="37"/>
      <c r="U3" s="36"/>
      <c r="V3" s="36"/>
      <c r="W3" s="36"/>
      <c r="X3" s="36"/>
    </row>
    <row r="4" spans="1:24" s="63" customFormat="1" ht="12.75">
      <c r="A4" s="46">
        <v>2</v>
      </c>
      <c r="B4" s="38" t="s">
        <v>88</v>
      </c>
      <c r="C4" s="74" t="s">
        <v>47</v>
      </c>
      <c r="D4" s="44">
        <v>43475</v>
      </c>
      <c r="E4" s="35">
        <v>4</v>
      </c>
      <c r="F4" s="49" t="s">
        <v>119</v>
      </c>
      <c r="G4" s="36" t="s">
        <v>121</v>
      </c>
      <c r="H4" s="35" t="s">
        <v>381</v>
      </c>
      <c r="I4" s="52">
        <v>0</v>
      </c>
      <c r="J4" s="35" t="s">
        <v>434</v>
      </c>
      <c r="K4" s="35" t="s">
        <v>382</v>
      </c>
      <c r="L4" s="35" t="s">
        <v>383</v>
      </c>
      <c r="M4" s="180" t="s">
        <v>409</v>
      </c>
      <c r="N4" s="145">
        <v>43468</v>
      </c>
      <c r="O4" s="36" t="s">
        <v>125</v>
      </c>
      <c r="P4" s="94">
        <v>41752</v>
      </c>
      <c r="Q4" s="37" t="s">
        <v>384</v>
      </c>
      <c r="R4" s="94">
        <v>42625</v>
      </c>
      <c r="S4" s="37"/>
      <c r="T4" s="37"/>
      <c r="U4" s="36"/>
      <c r="V4" s="36"/>
      <c r="W4" s="36"/>
      <c r="X4" s="36"/>
    </row>
    <row r="5" spans="1:24" s="63" customFormat="1" ht="12.75">
      <c r="A5" s="46">
        <v>3</v>
      </c>
      <c r="B5" s="38" t="s">
        <v>88</v>
      </c>
      <c r="C5" s="74" t="s">
        <v>47</v>
      </c>
      <c r="D5" s="44">
        <v>43479</v>
      </c>
      <c r="E5" s="35">
        <v>1849</v>
      </c>
      <c r="F5" s="49" t="s">
        <v>628</v>
      </c>
      <c r="G5" s="36" t="s">
        <v>391</v>
      </c>
      <c r="H5" s="35">
        <v>1641</v>
      </c>
      <c r="I5" s="52">
        <v>41.91</v>
      </c>
      <c r="J5" s="35" t="s">
        <v>102</v>
      </c>
      <c r="K5" s="35" t="s">
        <v>392</v>
      </c>
      <c r="L5" s="217"/>
      <c r="M5" s="35" t="s">
        <v>393</v>
      </c>
      <c r="N5" s="94">
        <v>43034</v>
      </c>
      <c r="O5" s="36"/>
      <c r="P5" s="94"/>
      <c r="Q5" s="37"/>
      <c r="R5" s="94"/>
      <c r="S5" s="37"/>
      <c r="T5" s="94"/>
      <c r="U5" s="37"/>
      <c r="V5" s="94"/>
      <c r="W5" s="36"/>
      <c r="X5" s="36"/>
    </row>
    <row r="6" spans="1:24" s="63" customFormat="1" ht="12.75">
      <c r="A6" s="46">
        <v>4</v>
      </c>
      <c r="B6" s="38" t="s">
        <v>88</v>
      </c>
      <c r="C6" s="74" t="s">
        <v>47</v>
      </c>
      <c r="D6" s="44">
        <v>43486</v>
      </c>
      <c r="E6" s="35">
        <v>3049</v>
      </c>
      <c r="F6" s="49" t="s">
        <v>447</v>
      </c>
      <c r="G6" s="36" t="s">
        <v>391</v>
      </c>
      <c r="H6" s="35" t="s">
        <v>394</v>
      </c>
      <c r="I6" s="52">
        <v>0</v>
      </c>
      <c r="J6" s="36" t="s">
        <v>434</v>
      </c>
      <c r="K6" s="35" t="s">
        <v>395</v>
      </c>
      <c r="L6" s="35" t="s">
        <v>396</v>
      </c>
      <c r="M6" s="35" t="s">
        <v>397</v>
      </c>
      <c r="N6" s="94">
        <v>43460</v>
      </c>
      <c r="O6" s="36" t="s">
        <v>398</v>
      </c>
      <c r="P6" s="94">
        <v>38453</v>
      </c>
      <c r="Q6" s="37" t="s">
        <v>399</v>
      </c>
      <c r="R6" s="94">
        <v>38763</v>
      </c>
      <c r="S6" s="37"/>
      <c r="T6" s="94"/>
      <c r="U6" s="36"/>
      <c r="V6" s="77"/>
      <c r="W6" s="36"/>
      <c r="X6" s="77"/>
    </row>
    <row r="7" spans="1:24" s="63" customFormat="1" ht="12.75">
      <c r="A7" s="46">
        <v>5</v>
      </c>
      <c r="B7" s="38" t="s">
        <v>88</v>
      </c>
      <c r="C7" s="74" t="s">
        <v>47</v>
      </c>
      <c r="D7" s="44">
        <v>43489</v>
      </c>
      <c r="E7" s="35">
        <v>560</v>
      </c>
      <c r="F7" s="49" t="s">
        <v>116</v>
      </c>
      <c r="G7" s="36" t="s">
        <v>400</v>
      </c>
      <c r="H7" s="35">
        <v>4542</v>
      </c>
      <c r="I7" s="52">
        <v>99.63</v>
      </c>
      <c r="J7" s="35" t="s">
        <v>102</v>
      </c>
      <c r="K7" s="35" t="s">
        <v>401</v>
      </c>
      <c r="L7" s="217"/>
      <c r="M7" s="35" t="s">
        <v>402</v>
      </c>
      <c r="N7" s="94">
        <v>43383</v>
      </c>
      <c r="O7" s="181" t="s">
        <v>403</v>
      </c>
      <c r="P7" s="145">
        <v>43054</v>
      </c>
      <c r="Q7" s="37"/>
      <c r="R7" s="94"/>
      <c r="S7" s="37"/>
      <c r="T7" s="37"/>
      <c r="U7" s="36"/>
      <c r="V7" s="36"/>
      <c r="W7" s="36"/>
      <c r="X7" s="36"/>
    </row>
    <row r="8" spans="1:24" s="63" customFormat="1" ht="12.75">
      <c r="A8" s="46">
        <v>6</v>
      </c>
      <c r="B8" s="38" t="s">
        <v>88</v>
      </c>
      <c r="C8" s="74" t="s">
        <v>47</v>
      </c>
      <c r="D8" s="44">
        <v>43496</v>
      </c>
      <c r="E8" s="35">
        <v>46</v>
      </c>
      <c r="F8" s="49" t="s">
        <v>404</v>
      </c>
      <c r="G8" s="36" t="s">
        <v>405</v>
      </c>
      <c r="H8" s="35" t="s">
        <v>406</v>
      </c>
      <c r="I8" s="52">
        <v>0</v>
      </c>
      <c r="J8" s="35" t="s">
        <v>434</v>
      </c>
      <c r="K8" s="35" t="s">
        <v>407</v>
      </c>
      <c r="L8" s="217"/>
      <c r="M8" s="35" t="s">
        <v>408</v>
      </c>
      <c r="N8" s="94">
        <v>42697</v>
      </c>
      <c r="O8" s="36" t="s">
        <v>410</v>
      </c>
      <c r="P8" s="94">
        <v>41607</v>
      </c>
      <c r="Q8" s="73" t="s">
        <v>411</v>
      </c>
      <c r="R8" s="94">
        <v>42040</v>
      </c>
      <c r="S8" s="37"/>
      <c r="T8" s="37"/>
      <c r="U8" s="36"/>
      <c r="V8" s="36"/>
      <c r="W8" s="36"/>
      <c r="X8" s="36"/>
    </row>
    <row r="9" spans="1:24" s="63" customFormat="1" ht="12.75">
      <c r="A9" s="46">
        <v>7</v>
      </c>
      <c r="B9" s="38" t="s">
        <v>88</v>
      </c>
      <c r="C9" s="74" t="s">
        <v>47</v>
      </c>
      <c r="D9" s="44">
        <v>43502</v>
      </c>
      <c r="E9" s="35">
        <v>731</v>
      </c>
      <c r="F9" s="49" t="s">
        <v>660</v>
      </c>
      <c r="G9" s="36" t="s">
        <v>661</v>
      </c>
      <c r="H9" s="35">
        <v>2641</v>
      </c>
      <c r="I9" s="52">
        <v>10518.29</v>
      </c>
      <c r="J9" s="35" t="s">
        <v>102</v>
      </c>
      <c r="K9" s="35" t="s">
        <v>662</v>
      </c>
      <c r="L9" s="35" t="s">
        <v>663</v>
      </c>
      <c r="M9" s="35" t="s">
        <v>664</v>
      </c>
      <c r="N9" s="145">
        <v>42178</v>
      </c>
      <c r="O9" s="181" t="s">
        <v>665</v>
      </c>
      <c r="P9" s="94">
        <v>42654</v>
      </c>
      <c r="Q9" s="37" t="s">
        <v>666</v>
      </c>
      <c r="R9" s="94">
        <v>43384</v>
      </c>
      <c r="S9" s="37"/>
      <c r="T9" s="37"/>
      <c r="U9" s="36"/>
      <c r="V9" s="36"/>
      <c r="W9" s="36"/>
      <c r="X9" s="36"/>
    </row>
    <row r="10" spans="1:24" s="63" customFormat="1" ht="12.75">
      <c r="A10" s="46">
        <v>8</v>
      </c>
      <c r="B10" s="38" t="s">
        <v>88</v>
      </c>
      <c r="C10" s="74" t="s">
        <v>47</v>
      </c>
      <c r="D10" s="44">
        <v>43504</v>
      </c>
      <c r="E10" s="35">
        <v>1027</v>
      </c>
      <c r="F10" s="49" t="s">
        <v>667</v>
      </c>
      <c r="G10" s="36" t="s">
        <v>647</v>
      </c>
      <c r="H10" s="35">
        <v>2362</v>
      </c>
      <c r="I10" s="52">
        <v>9215.93</v>
      </c>
      <c r="J10" s="35" t="s">
        <v>102</v>
      </c>
      <c r="K10" s="35" t="s">
        <v>645</v>
      </c>
      <c r="L10" s="35" t="s">
        <v>646</v>
      </c>
      <c r="M10" s="35" t="s">
        <v>668</v>
      </c>
      <c r="N10" s="94">
        <v>42529</v>
      </c>
      <c r="O10" s="36" t="s">
        <v>669</v>
      </c>
      <c r="P10" s="94">
        <v>42783</v>
      </c>
      <c r="Q10" s="94" t="s">
        <v>670</v>
      </c>
      <c r="R10" s="94">
        <v>43306</v>
      </c>
      <c r="S10" s="94"/>
      <c r="T10" s="37"/>
      <c r="U10" s="77"/>
      <c r="V10" s="36"/>
      <c r="W10" s="36"/>
      <c r="X10" s="36"/>
    </row>
    <row r="11" spans="1:24" s="63" customFormat="1" ht="12.75">
      <c r="A11" s="46">
        <v>9</v>
      </c>
      <c r="B11" s="38" t="s">
        <v>88</v>
      </c>
      <c r="C11" s="74" t="s">
        <v>47</v>
      </c>
      <c r="D11" s="44">
        <v>43508</v>
      </c>
      <c r="E11" s="35">
        <v>2265</v>
      </c>
      <c r="F11" s="49" t="s">
        <v>447</v>
      </c>
      <c r="G11" s="36" t="s">
        <v>671</v>
      </c>
      <c r="H11" s="35" t="s">
        <v>672</v>
      </c>
      <c r="I11" s="52">
        <v>0</v>
      </c>
      <c r="J11" s="35" t="s">
        <v>434</v>
      </c>
      <c r="K11" s="35" t="s">
        <v>673</v>
      </c>
      <c r="L11" s="217"/>
      <c r="M11" s="35" t="s">
        <v>679</v>
      </c>
      <c r="N11" s="94">
        <v>37019</v>
      </c>
      <c r="O11" s="36"/>
      <c r="P11" s="94"/>
      <c r="Q11" s="37"/>
      <c r="R11" s="94"/>
      <c r="S11" s="37"/>
      <c r="T11" s="37"/>
      <c r="U11" s="36"/>
      <c r="V11" s="36"/>
      <c r="W11" s="36"/>
      <c r="X11" s="36"/>
    </row>
    <row r="12" spans="1:24" s="63" customFormat="1" ht="12.75">
      <c r="A12" s="46">
        <v>10</v>
      </c>
      <c r="B12" s="38" t="s">
        <v>88</v>
      </c>
      <c r="C12" s="74" t="s">
        <v>47</v>
      </c>
      <c r="D12" s="44">
        <v>43508</v>
      </c>
      <c r="E12" s="35">
        <v>227</v>
      </c>
      <c r="F12" s="49" t="s">
        <v>674</v>
      </c>
      <c r="G12" s="36" t="s">
        <v>675</v>
      </c>
      <c r="H12" s="35">
        <v>3282</v>
      </c>
      <c r="I12" s="52">
        <v>11.48</v>
      </c>
      <c r="J12" s="35" t="s">
        <v>676</v>
      </c>
      <c r="K12" s="35" t="s">
        <v>677</v>
      </c>
      <c r="L12" s="35" t="s">
        <v>678</v>
      </c>
      <c r="M12" s="35" t="s">
        <v>680</v>
      </c>
      <c r="N12" s="94">
        <v>43284</v>
      </c>
      <c r="O12" s="36"/>
      <c r="P12" s="94"/>
      <c r="Q12" s="37"/>
      <c r="R12" s="37"/>
      <c r="S12" s="37"/>
      <c r="T12" s="37"/>
      <c r="U12" s="36"/>
      <c r="V12" s="36"/>
      <c r="W12" s="36"/>
      <c r="X12" s="36"/>
    </row>
    <row r="13" spans="1:24" s="63" customFormat="1" ht="12.75">
      <c r="A13" s="46">
        <v>11</v>
      </c>
      <c r="B13" s="38" t="s">
        <v>88</v>
      </c>
      <c r="C13" s="74" t="s">
        <v>47</v>
      </c>
      <c r="D13" s="44">
        <v>43509</v>
      </c>
      <c r="E13" s="35">
        <v>3927</v>
      </c>
      <c r="F13" s="49" t="s">
        <v>447</v>
      </c>
      <c r="G13" s="36" t="s">
        <v>445</v>
      </c>
      <c r="H13" s="35" t="s">
        <v>681</v>
      </c>
      <c r="I13" s="52">
        <v>0</v>
      </c>
      <c r="J13" s="35" t="s">
        <v>434</v>
      </c>
      <c r="K13" s="35" t="s">
        <v>682</v>
      </c>
      <c r="L13" s="35" t="s">
        <v>683</v>
      </c>
      <c r="M13" s="35" t="s">
        <v>684</v>
      </c>
      <c r="N13" s="94">
        <v>43174</v>
      </c>
      <c r="O13" s="36"/>
      <c r="P13" s="94"/>
      <c r="Q13" s="37"/>
      <c r="R13" s="94"/>
      <c r="S13" s="37"/>
      <c r="T13" s="37"/>
      <c r="U13" s="36"/>
      <c r="V13" s="36"/>
      <c r="W13" s="36"/>
      <c r="X13" s="36"/>
    </row>
    <row r="14" spans="1:24" s="63" customFormat="1" ht="12.75">
      <c r="A14" s="46">
        <v>12</v>
      </c>
      <c r="B14" s="38" t="s">
        <v>88</v>
      </c>
      <c r="C14" s="74" t="s">
        <v>47</v>
      </c>
      <c r="D14" s="44">
        <v>43511</v>
      </c>
      <c r="E14" s="35">
        <v>5632</v>
      </c>
      <c r="F14" s="49" t="s">
        <v>685</v>
      </c>
      <c r="G14" s="36" t="s">
        <v>686</v>
      </c>
      <c r="H14" s="35">
        <v>2909</v>
      </c>
      <c r="I14" s="52">
        <v>7457.69</v>
      </c>
      <c r="J14" s="35" t="s">
        <v>102</v>
      </c>
      <c r="K14" s="35" t="s">
        <v>687</v>
      </c>
      <c r="L14" s="35" t="s">
        <v>688</v>
      </c>
      <c r="M14" s="35" t="s">
        <v>693</v>
      </c>
      <c r="N14" s="94">
        <v>42571</v>
      </c>
      <c r="O14" s="36" t="s">
        <v>689</v>
      </c>
      <c r="P14" s="94">
        <v>43461</v>
      </c>
      <c r="Q14" s="37"/>
      <c r="R14" s="37"/>
      <c r="S14" s="37"/>
      <c r="T14" s="37"/>
      <c r="U14" s="36"/>
      <c r="V14" s="36"/>
      <c r="W14" s="36"/>
      <c r="X14" s="36"/>
    </row>
    <row r="15" spans="1:24" s="63" customFormat="1" ht="12.75">
      <c r="A15" s="46">
        <v>13</v>
      </c>
      <c r="B15" s="38" t="s">
        <v>88</v>
      </c>
      <c r="C15" s="74" t="s">
        <v>47</v>
      </c>
      <c r="D15" s="44">
        <v>43514</v>
      </c>
      <c r="E15" s="35">
        <v>809</v>
      </c>
      <c r="F15" s="49" t="s">
        <v>690</v>
      </c>
      <c r="G15" s="36" t="s">
        <v>691</v>
      </c>
      <c r="H15" s="35">
        <v>1985</v>
      </c>
      <c r="I15" s="163">
        <v>3</v>
      </c>
      <c r="J15" s="35" t="s">
        <v>434</v>
      </c>
      <c r="K15" s="35" t="s">
        <v>692</v>
      </c>
      <c r="L15" s="217"/>
      <c r="M15" s="35" t="s">
        <v>680</v>
      </c>
      <c r="N15" s="94">
        <v>43496</v>
      </c>
      <c r="O15" s="36"/>
      <c r="P15" s="94"/>
      <c r="Q15" s="37"/>
      <c r="R15" s="94"/>
      <c r="S15" s="37"/>
      <c r="T15" s="94"/>
      <c r="U15" s="36"/>
      <c r="V15" s="77"/>
      <c r="W15" s="36"/>
      <c r="X15" s="77"/>
    </row>
    <row r="16" spans="1:32" s="63" customFormat="1" ht="12.75">
      <c r="A16" s="46">
        <v>14</v>
      </c>
      <c r="B16" s="38" t="s">
        <v>88</v>
      </c>
      <c r="C16" s="74" t="s">
        <v>48</v>
      </c>
      <c r="D16" s="44">
        <v>43515</v>
      </c>
      <c r="E16" s="35">
        <v>5401</v>
      </c>
      <c r="F16" s="49" t="s">
        <v>694</v>
      </c>
      <c r="G16" s="36" t="s">
        <v>695</v>
      </c>
      <c r="H16" s="35">
        <v>451</v>
      </c>
      <c r="I16" s="163">
        <v>16653.35</v>
      </c>
      <c r="J16" s="35" t="s">
        <v>102</v>
      </c>
      <c r="K16" s="35" t="s">
        <v>696</v>
      </c>
      <c r="L16" s="35" t="s">
        <v>697</v>
      </c>
      <c r="M16" s="35" t="s">
        <v>698</v>
      </c>
      <c r="N16" s="94">
        <v>42359</v>
      </c>
      <c r="O16" s="36" t="s">
        <v>699</v>
      </c>
      <c r="P16" s="94">
        <v>42838</v>
      </c>
      <c r="Q16" s="37" t="s">
        <v>700</v>
      </c>
      <c r="R16" s="94">
        <v>43341</v>
      </c>
      <c r="S16" s="37" t="s">
        <v>701</v>
      </c>
      <c r="T16" s="94">
        <v>43482</v>
      </c>
      <c r="U16" s="36"/>
      <c r="V16" s="77"/>
      <c r="W16" s="36"/>
      <c r="X16" s="36"/>
      <c r="Z16" s="145"/>
      <c r="AB16" s="145"/>
      <c r="AD16" s="145"/>
      <c r="AF16" s="145"/>
    </row>
    <row r="17" spans="1:24" ht="12.75">
      <c r="A17" s="13">
        <v>15</v>
      </c>
      <c r="B17" s="38" t="s">
        <v>88</v>
      </c>
      <c r="C17" s="38" t="s">
        <v>47</v>
      </c>
      <c r="D17" s="18">
        <v>43516</v>
      </c>
      <c r="E17" s="35">
        <v>1206</v>
      </c>
      <c r="F17" s="49" t="s">
        <v>690</v>
      </c>
      <c r="G17" s="36" t="s">
        <v>702</v>
      </c>
      <c r="H17" s="35">
        <v>1586</v>
      </c>
      <c r="I17" s="52">
        <v>268.99</v>
      </c>
      <c r="J17" s="35" t="s">
        <v>470</v>
      </c>
      <c r="K17" s="35" t="s">
        <v>174</v>
      </c>
      <c r="L17" s="35" t="s">
        <v>703</v>
      </c>
      <c r="M17" s="49" t="s">
        <v>704</v>
      </c>
      <c r="N17" s="93">
        <v>42852</v>
      </c>
      <c r="O17" s="36" t="s">
        <v>699</v>
      </c>
      <c r="P17" s="93">
        <v>43472</v>
      </c>
      <c r="Q17" s="37"/>
      <c r="R17" s="93"/>
      <c r="S17" s="8"/>
      <c r="T17" s="8"/>
      <c r="U17" s="8"/>
      <c r="V17" s="8"/>
      <c r="W17" s="8"/>
      <c r="X17" s="8"/>
    </row>
    <row r="18" spans="1:24" ht="12.75">
      <c r="A18" s="13">
        <v>16</v>
      </c>
      <c r="B18" s="38" t="s">
        <v>88</v>
      </c>
      <c r="C18" s="38" t="s">
        <v>48</v>
      </c>
      <c r="D18" s="18">
        <v>43517</v>
      </c>
      <c r="E18" s="35">
        <v>5407</v>
      </c>
      <c r="F18" s="49" t="s">
        <v>705</v>
      </c>
      <c r="G18" s="36" t="s">
        <v>706</v>
      </c>
      <c r="H18" s="35">
        <v>220</v>
      </c>
      <c r="I18" s="52">
        <v>10602.71</v>
      </c>
      <c r="J18" s="35" t="s">
        <v>102</v>
      </c>
      <c r="K18" s="35" t="s">
        <v>707</v>
      </c>
      <c r="L18" s="35" t="s">
        <v>708</v>
      </c>
      <c r="M18" s="49" t="s">
        <v>709</v>
      </c>
      <c r="N18" s="93">
        <v>42853</v>
      </c>
      <c r="O18" s="36" t="s">
        <v>710</v>
      </c>
      <c r="P18" s="93">
        <v>43472</v>
      </c>
      <c r="Q18" s="154"/>
      <c r="R18" s="154"/>
      <c r="S18" s="8"/>
      <c r="T18" s="8"/>
      <c r="U18" s="8"/>
      <c r="V18" s="8"/>
      <c r="W18" s="8"/>
      <c r="X18" s="8"/>
    </row>
    <row r="19" spans="1:24" ht="12.75">
      <c r="A19" s="13">
        <v>17</v>
      </c>
      <c r="B19" s="38" t="s">
        <v>88</v>
      </c>
      <c r="C19" s="38" t="s">
        <v>47</v>
      </c>
      <c r="D19" s="18">
        <v>43518</v>
      </c>
      <c r="E19" s="35">
        <v>3939</v>
      </c>
      <c r="F19" s="49" t="s">
        <v>513</v>
      </c>
      <c r="G19" s="36" t="s">
        <v>511</v>
      </c>
      <c r="H19" s="153">
        <v>196</v>
      </c>
      <c r="I19" s="52">
        <v>0</v>
      </c>
      <c r="J19" s="35" t="s">
        <v>711</v>
      </c>
      <c r="K19" s="35" t="s">
        <v>712</v>
      </c>
      <c r="L19" s="35" t="s">
        <v>713</v>
      </c>
      <c r="M19" s="49" t="s">
        <v>714</v>
      </c>
      <c r="N19" s="93">
        <v>43517</v>
      </c>
      <c r="O19" s="36"/>
      <c r="P19" s="93"/>
      <c r="Q19" s="154"/>
      <c r="R19" s="154"/>
      <c r="S19" s="8"/>
      <c r="T19" s="8"/>
      <c r="U19" s="8"/>
      <c r="V19" s="8"/>
      <c r="W19" s="8"/>
      <c r="X19" s="8"/>
    </row>
    <row r="20" spans="1:24" ht="12.75">
      <c r="A20" s="13">
        <v>18</v>
      </c>
      <c r="B20" s="38" t="s">
        <v>88</v>
      </c>
      <c r="C20" s="38" t="s">
        <v>47</v>
      </c>
      <c r="D20" s="18">
        <v>43521</v>
      </c>
      <c r="E20" s="35">
        <v>7141</v>
      </c>
      <c r="F20" s="49" t="s">
        <v>715</v>
      </c>
      <c r="G20" s="36" t="s">
        <v>695</v>
      </c>
      <c r="H20" s="153">
        <v>4332</v>
      </c>
      <c r="I20" s="52">
        <v>11.56</v>
      </c>
      <c r="J20" s="35" t="s">
        <v>716</v>
      </c>
      <c r="K20" s="35" t="s">
        <v>717</v>
      </c>
      <c r="L20" s="217"/>
      <c r="M20" s="49" t="s">
        <v>718</v>
      </c>
      <c r="N20" s="93">
        <v>43305</v>
      </c>
      <c r="O20" s="8"/>
      <c r="P20" s="154"/>
      <c r="Q20" s="154"/>
      <c r="R20" s="154"/>
      <c r="S20" s="8"/>
      <c r="T20" s="8"/>
      <c r="U20" s="8"/>
      <c r="V20" s="8"/>
      <c r="W20" s="8"/>
      <c r="X20" s="8"/>
    </row>
    <row r="21" spans="1:24" ht="12.75">
      <c r="A21" s="13">
        <v>19</v>
      </c>
      <c r="B21" s="38" t="s">
        <v>88</v>
      </c>
      <c r="C21" s="38" t="s">
        <v>47</v>
      </c>
      <c r="D21" s="18">
        <v>43522</v>
      </c>
      <c r="E21" s="35">
        <v>5669</v>
      </c>
      <c r="F21" s="49" t="s">
        <v>194</v>
      </c>
      <c r="G21" s="36" t="s">
        <v>719</v>
      </c>
      <c r="H21" s="153">
        <v>925</v>
      </c>
      <c r="I21" s="52">
        <v>42659.17</v>
      </c>
      <c r="J21" s="35" t="s">
        <v>720</v>
      </c>
      <c r="K21" s="35" t="s">
        <v>721</v>
      </c>
      <c r="L21" s="35" t="s">
        <v>722</v>
      </c>
      <c r="M21" s="49" t="s">
        <v>723</v>
      </c>
      <c r="N21" s="93">
        <v>42698</v>
      </c>
      <c r="O21" s="36" t="s">
        <v>724</v>
      </c>
      <c r="P21" s="93">
        <v>42544</v>
      </c>
      <c r="Q21" s="37" t="s">
        <v>725</v>
      </c>
      <c r="R21" s="93">
        <v>43502</v>
      </c>
      <c r="S21" s="8"/>
      <c r="T21" s="8"/>
      <c r="U21" s="8"/>
      <c r="V21" s="8"/>
      <c r="W21" s="8"/>
      <c r="X21" s="8"/>
    </row>
    <row r="22" spans="1:24" ht="12.75">
      <c r="A22" s="13">
        <v>20</v>
      </c>
      <c r="B22" s="38" t="s">
        <v>88</v>
      </c>
      <c r="C22" s="38" t="s">
        <v>47</v>
      </c>
      <c r="D22" s="18">
        <v>43523</v>
      </c>
      <c r="E22" s="35">
        <v>4262</v>
      </c>
      <c r="F22" s="49" t="s">
        <v>243</v>
      </c>
      <c r="G22" s="36" t="s">
        <v>726</v>
      </c>
      <c r="H22" s="35">
        <v>4950</v>
      </c>
      <c r="I22" s="52">
        <v>273.78</v>
      </c>
      <c r="J22" s="35" t="s">
        <v>727</v>
      </c>
      <c r="K22" s="35" t="s">
        <v>728</v>
      </c>
      <c r="L22" s="35" t="s">
        <v>729</v>
      </c>
      <c r="M22" s="49" t="s">
        <v>730</v>
      </c>
      <c r="N22" s="93">
        <v>42704</v>
      </c>
      <c r="O22" s="8"/>
      <c r="P22" s="154"/>
      <c r="Q22" s="154"/>
      <c r="R22" s="154"/>
      <c r="S22" s="8"/>
      <c r="T22" s="8"/>
      <c r="U22" s="8"/>
      <c r="V22" s="8"/>
      <c r="W22" s="8"/>
      <c r="X22" s="8"/>
    </row>
    <row r="23" spans="1:24" ht="12.75">
      <c r="A23" s="13">
        <v>21</v>
      </c>
      <c r="B23" s="38" t="s">
        <v>88</v>
      </c>
      <c r="C23" s="38" t="s">
        <v>47</v>
      </c>
      <c r="D23" s="18">
        <v>43523</v>
      </c>
      <c r="E23" s="35">
        <v>3939</v>
      </c>
      <c r="F23" s="49" t="s">
        <v>507</v>
      </c>
      <c r="G23" s="36" t="s">
        <v>511</v>
      </c>
      <c r="H23" s="153">
        <v>114</v>
      </c>
      <c r="I23" s="52">
        <v>7.95</v>
      </c>
      <c r="J23" s="35" t="s">
        <v>434</v>
      </c>
      <c r="K23" s="35" t="s">
        <v>509</v>
      </c>
      <c r="L23" s="35" t="s">
        <v>731</v>
      </c>
      <c r="M23" s="49" t="s">
        <v>732</v>
      </c>
      <c r="N23" s="93">
        <v>43515</v>
      </c>
      <c r="O23" s="8"/>
      <c r="P23" s="154"/>
      <c r="Q23" s="154"/>
      <c r="R23" s="154"/>
      <c r="S23" s="8"/>
      <c r="T23" s="8"/>
      <c r="U23" s="8"/>
      <c r="V23" s="8"/>
      <c r="W23" s="8"/>
      <c r="X23" s="8"/>
    </row>
    <row r="24" spans="1:24" ht="12.75">
      <c r="A24" s="13">
        <v>22</v>
      </c>
      <c r="B24" s="38" t="s">
        <v>88</v>
      </c>
      <c r="C24" s="38" t="s">
        <v>47</v>
      </c>
      <c r="D24" s="18">
        <v>43525</v>
      </c>
      <c r="E24" s="35">
        <v>3964</v>
      </c>
      <c r="F24" s="49" t="s">
        <v>897</v>
      </c>
      <c r="G24" s="36" t="s">
        <v>898</v>
      </c>
      <c r="H24" s="35" t="s">
        <v>899</v>
      </c>
      <c r="I24" s="52">
        <v>0</v>
      </c>
      <c r="J24" s="35" t="s">
        <v>900</v>
      </c>
      <c r="K24" s="35" t="s">
        <v>901</v>
      </c>
      <c r="L24" s="35" t="s">
        <v>902</v>
      </c>
      <c r="M24" s="49" t="s">
        <v>903</v>
      </c>
      <c r="N24" s="93">
        <v>43188</v>
      </c>
      <c r="O24" s="36"/>
      <c r="P24" s="93"/>
      <c r="Q24" s="154"/>
      <c r="R24" s="154"/>
      <c r="S24" s="8"/>
      <c r="T24" s="8"/>
      <c r="U24" s="8"/>
      <c r="V24" s="8"/>
      <c r="W24" s="8"/>
      <c r="X24" s="8"/>
    </row>
    <row r="25" spans="1:24" ht="12.75">
      <c r="A25" s="13">
        <v>23</v>
      </c>
      <c r="B25" s="38" t="s">
        <v>88</v>
      </c>
      <c r="C25" s="38" t="s">
        <v>47</v>
      </c>
      <c r="D25" s="18">
        <v>43525</v>
      </c>
      <c r="E25" s="35">
        <v>33</v>
      </c>
      <c r="F25" s="49" t="s">
        <v>525</v>
      </c>
      <c r="G25" s="36" t="s">
        <v>445</v>
      </c>
      <c r="H25" s="35" t="s">
        <v>904</v>
      </c>
      <c r="I25" s="52">
        <v>13.75</v>
      </c>
      <c r="J25" s="35" t="s">
        <v>434</v>
      </c>
      <c r="K25" s="35" t="s">
        <v>905</v>
      </c>
      <c r="L25" s="35" t="s">
        <v>906</v>
      </c>
      <c r="M25" s="49" t="s">
        <v>907</v>
      </c>
      <c r="N25" s="94">
        <v>43196</v>
      </c>
      <c r="O25" s="36"/>
      <c r="P25" s="93"/>
      <c r="Q25" s="37" t="s">
        <v>924</v>
      </c>
      <c r="R25" s="93">
        <v>41523</v>
      </c>
      <c r="S25" s="8"/>
      <c r="T25" s="8"/>
      <c r="U25" s="8"/>
      <c r="V25" s="8"/>
      <c r="W25" s="8"/>
      <c r="X25" s="8"/>
    </row>
    <row r="26" spans="1:24" ht="12.75">
      <c r="A26" s="13">
        <v>24</v>
      </c>
      <c r="B26" s="38" t="s">
        <v>88</v>
      </c>
      <c r="C26" s="38" t="s">
        <v>47</v>
      </c>
      <c r="D26" s="18">
        <v>43525</v>
      </c>
      <c r="E26" s="35">
        <v>649</v>
      </c>
      <c r="F26" s="49" t="s">
        <v>342</v>
      </c>
      <c r="G26" s="36" t="s">
        <v>908</v>
      </c>
      <c r="H26" s="153">
        <v>638</v>
      </c>
      <c r="I26" s="52">
        <v>132.28</v>
      </c>
      <c r="J26" s="35" t="s">
        <v>716</v>
      </c>
      <c r="K26" s="35" t="s">
        <v>909</v>
      </c>
      <c r="L26" s="217"/>
      <c r="M26" s="49" t="s">
        <v>910</v>
      </c>
      <c r="N26" s="93">
        <v>43168</v>
      </c>
      <c r="O26" s="36" t="s">
        <v>923</v>
      </c>
      <c r="P26" s="154">
        <v>1961</v>
      </c>
      <c r="Q26" s="37" t="s">
        <v>223</v>
      </c>
      <c r="R26" s="93">
        <v>22536</v>
      </c>
      <c r="S26" s="8"/>
      <c r="T26" s="8"/>
      <c r="U26" s="8"/>
      <c r="V26" s="8"/>
      <c r="W26" s="8"/>
      <c r="X26" s="8"/>
    </row>
    <row r="27" spans="1:24" ht="12.75">
      <c r="A27" s="13">
        <v>25</v>
      </c>
      <c r="B27" s="38" t="s">
        <v>88</v>
      </c>
      <c r="C27" s="38" t="s">
        <v>47</v>
      </c>
      <c r="D27" s="18">
        <v>43529</v>
      </c>
      <c r="E27" s="35">
        <v>866</v>
      </c>
      <c r="F27" s="49" t="s">
        <v>211</v>
      </c>
      <c r="G27" s="36" t="s">
        <v>661</v>
      </c>
      <c r="H27" s="153">
        <v>5218</v>
      </c>
      <c r="I27" s="52">
        <v>0</v>
      </c>
      <c r="J27" s="35" t="s">
        <v>434</v>
      </c>
      <c r="K27" s="35" t="s">
        <v>911</v>
      </c>
      <c r="L27" s="217"/>
      <c r="M27" s="49" t="s">
        <v>912</v>
      </c>
      <c r="N27" s="93">
        <v>43486</v>
      </c>
      <c r="O27" s="36" t="s">
        <v>212</v>
      </c>
      <c r="P27" s="93">
        <v>17825</v>
      </c>
      <c r="Q27" s="37" t="s">
        <v>921</v>
      </c>
      <c r="R27" s="93">
        <v>32604</v>
      </c>
      <c r="S27" s="36" t="s">
        <v>922</v>
      </c>
      <c r="T27" s="18">
        <v>33004</v>
      </c>
      <c r="U27" s="36" t="s">
        <v>215</v>
      </c>
      <c r="V27" s="18">
        <v>36948</v>
      </c>
      <c r="W27" s="36" t="s">
        <v>216</v>
      </c>
      <c r="X27" s="18">
        <v>37894</v>
      </c>
    </row>
    <row r="28" spans="1:24" ht="12.75">
      <c r="A28" s="13">
        <v>26</v>
      </c>
      <c r="B28" s="38" t="s">
        <v>88</v>
      </c>
      <c r="C28" s="38" t="s">
        <v>47</v>
      </c>
      <c r="D28" s="18">
        <v>43530</v>
      </c>
      <c r="E28" s="35">
        <v>529</v>
      </c>
      <c r="F28" s="49" t="s">
        <v>211</v>
      </c>
      <c r="G28" s="36" t="s">
        <v>636</v>
      </c>
      <c r="H28" s="35">
        <v>3128</v>
      </c>
      <c r="I28" s="52">
        <v>78.18</v>
      </c>
      <c r="J28" s="35" t="s">
        <v>913</v>
      </c>
      <c r="K28" s="35" t="s">
        <v>914</v>
      </c>
      <c r="L28" s="35" t="s">
        <v>915</v>
      </c>
      <c r="M28" s="49" t="s">
        <v>916</v>
      </c>
      <c r="N28" s="93">
        <v>43403</v>
      </c>
      <c r="O28" s="36" t="s">
        <v>917</v>
      </c>
      <c r="P28" s="93">
        <v>24575</v>
      </c>
      <c r="Q28" s="37" t="s">
        <v>223</v>
      </c>
      <c r="R28" s="93">
        <v>26506</v>
      </c>
      <c r="S28" s="36" t="s">
        <v>918</v>
      </c>
      <c r="T28" s="18">
        <v>26990</v>
      </c>
      <c r="U28" s="36" t="s">
        <v>919</v>
      </c>
      <c r="V28" s="18">
        <v>33427</v>
      </c>
      <c r="W28" s="36" t="s">
        <v>920</v>
      </c>
      <c r="X28" s="18">
        <v>29839</v>
      </c>
    </row>
    <row r="29" spans="1:24" ht="12.75">
      <c r="A29" s="13">
        <v>27</v>
      </c>
      <c r="B29" s="38" t="s">
        <v>88</v>
      </c>
      <c r="C29" s="38" t="s">
        <v>47</v>
      </c>
      <c r="D29" s="18">
        <v>43532</v>
      </c>
      <c r="E29" s="153">
        <v>2264</v>
      </c>
      <c r="F29" s="49" t="s">
        <v>925</v>
      </c>
      <c r="G29" s="36" t="s">
        <v>185</v>
      </c>
      <c r="H29" s="35">
        <v>1644</v>
      </c>
      <c r="I29" s="10">
        <v>10922.93</v>
      </c>
      <c r="J29" s="36" t="s">
        <v>926</v>
      </c>
      <c r="K29" s="35" t="s">
        <v>927</v>
      </c>
      <c r="L29" s="35" t="s">
        <v>928</v>
      </c>
      <c r="M29" s="49" t="s">
        <v>929</v>
      </c>
      <c r="N29" s="93">
        <v>42885</v>
      </c>
      <c r="O29" s="36"/>
      <c r="P29" s="93"/>
      <c r="Q29" s="37"/>
      <c r="R29" s="93"/>
      <c r="S29" s="8"/>
      <c r="T29" s="8"/>
      <c r="U29" s="8"/>
      <c r="V29" s="8"/>
      <c r="W29" s="8"/>
      <c r="X29" s="8"/>
    </row>
    <row r="30" spans="1:24" ht="12.75">
      <c r="A30" s="13">
        <v>28</v>
      </c>
      <c r="B30" s="38" t="s">
        <v>88</v>
      </c>
      <c r="C30" s="38" t="s">
        <v>47</v>
      </c>
      <c r="D30" s="18">
        <v>43535</v>
      </c>
      <c r="E30" s="35">
        <v>5635</v>
      </c>
      <c r="F30" s="49" t="s">
        <v>930</v>
      </c>
      <c r="G30" s="36" t="s">
        <v>931</v>
      </c>
      <c r="H30" s="35" t="s">
        <v>932</v>
      </c>
      <c r="I30" s="10">
        <v>0</v>
      </c>
      <c r="J30" s="36" t="s">
        <v>102</v>
      </c>
      <c r="K30" s="35" t="s">
        <v>933</v>
      </c>
      <c r="L30" s="217"/>
      <c r="M30" s="49" t="s">
        <v>934</v>
      </c>
      <c r="N30" s="93">
        <v>41620</v>
      </c>
      <c r="O30" s="36" t="s">
        <v>935</v>
      </c>
      <c r="P30" s="93">
        <v>29185</v>
      </c>
      <c r="Q30" s="37" t="s">
        <v>223</v>
      </c>
      <c r="R30" s="93">
        <v>29438</v>
      </c>
      <c r="S30" s="8"/>
      <c r="T30" s="8"/>
      <c r="U30" s="8"/>
      <c r="V30" s="8"/>
      <c r="W30" s="8"/>
      <c r="X30" s="8"/>
    </row>
    <row r="31" spans="1:24" ht="12.75">
      <c r="A31" s="13">
        <v>29</v>
      </c>
      <c r="B31" s="38" t="s">
        <v>88</v>
      </c>
      <c r="C31" s="38" t="s">
        <v>47</v>
      </c>
      <c r="D31" s="18">
        <v>43538</v>
      </c>
      <c r="E31" s="153">
        <v>1849</v>
      </c>
      <c r="F31" s="49" t="s">
        <v>869</v>
      </c>
      <c r="G31" s="36" t="s">
        <v>936</v>
      </c>
      <c r="H31" s="153">
        <v>1536</v>
      </c>
      <c r="I31" s="10">
        <v>34.65</v>
      </c>
      <c r="J31" s="36" t="s">
        <v>937</v>
      </c>
      <c r="K31" s="35" t="s">
        <v>938</v>
      </c>
      <c r="L31" s="217"/>
      <c r="M31" s="49" t="s">
        <v>939</v>
      </c>
      <c r="N31" s="93">
        <v>19134</v>
      </c>
      <c r="O31" s="36" t="s">
        <v>940</v>
      </c>
      <c r="P31" s="93">
        <v>18119</v>
      </c>
      <c r="Q31" s="37" t="s">
        <v>223</v>
      </c>
      <c r="R31" s="93">
        <v>18335</v>
      </c>
      <c r="S31" s="8"/>
      <c r="T31" s="8"/>
      <c r="U31" s="8"/>
      <c r="V31" s="8"/>
      <c r="W31" s="8"/>
      <c r="X31" s="8"/>
    </row>
    <row r="32" spans="1:24" ht="12.75">
      <c r="A32" s="13">
        <v>30</v>
      </c>
      <c r="B32" s="38" t="s">
        <v>88</v>
      </c>
      <c r="C32" s="38" t="s">
        <v>47</v>
      </c>
      <c r="D32" s="18">
        <v>43543</v>
      </c>
      <c r="E32" s="153">
        <v>5704</v>
      </c>
      <c r="F32" s="49" t="s">
        <v>558</v>
      </c>
      <c r="G32" s="36" t="s">
        <v>941</v>
      </c>
      <c r="H32" s="35">
        <v>901</v>
      </c>
      <c r="I32" s="10">
        <v>3922.47</v>
      </c>
      <c r="J32" s="36" t="s">
        <v>942</v>
      </c>
      <c r="K32" s="35" t="s">
        <v>943</v>
      </c>
      <c r="L32" s="35" t="s">
        <v>944</v>
      </c>
      <c r="M32" s="49" t="s">
        <v>945</v>
      </c>
      <c r="N32" s="93">
        <v>41487</v>
      </c>
      <c r="O32" s="36" t="s">
        <v>946</v>
      </c>
      <c r="P32" s="93">
        <v>41299</v>
      </c>
      <c r="Q32" s="154"/>
      <c r="R32" s="154"/>
      <c r="S32" s="8"/>
      <c r="T32" s="8"/>
      <c r="U32" s="8"/>
      <c r="V32" s="8"/>
      <c r="W32" s="8"/>
      <c r="X32" s="8"/>
    </row>
    <row r="33" spans="1:24" ht="12.75">
      <c r="A33" s="13">
        <v>31</v>
      </c>
      <c r="B33" s="38" t="s">
        <v>88</v>
      </c>
      <c r="C33" s="38" t="s">
        <v>47</v>
      </c>
      <c r="D33" s="77">
        <v>43545</v>
      </c>
      <c r="E33" s="153">
        <v>731</v>
      </c>
      <c r="F33" s="49" t="s">
        <v>538</v>
      </c>
      <c r="G33" s="36" t="s">
        <v>947</v>
      </c>
      <c r="H33" s="35">
        <v>3199</v>
      </c>
      <c r="I33" s="10">
        <v>0</v>
      </c>
      <c r="J33" s="36" t="s">
        <v>951</v>
      </c>
      <c r="K33" s="35" t="s">
        <v>948</v>
      </c>
      <c r="L33" s="35" t="s">
        <v>949</v>
      </c>
      <c r="M33" s="49" t="s">
        <v>950</v>
      </c>
      <c r="N33" s="93">
        <v>43423</v>
      </c>
      <c r="O33" s="36"/>
      <c r="P33" s="93"/>
      <c r="Q33" s="37" t="s">
        <v>491</v>
      </c>
      <c r="R33" s="93">
        <v>42941</v>
      </c>
      <c r="S33" s="8"/>
      <c r="T33" s="8"/>
      <c r="U33" s="8"/>
      <c r="V33" s="8"/>
      <c r="W33" s="8"/>
      <c r="X33" s="8"/>
    </row>
    <row r="34" spans="1:24" ht="12.75">
      <c r="A34" s="13">
        <v>32</v>
      </c>
      <c r="B34" s="38" t="s">
        <v>88</v>
      </c>
      <c r="C34" s="38" t="s">
        <v>48</v>
      </c>
      <c r="D34" s="18">
        <v>43546</v>
      </c>
      <c r="E34" s="153">
        <v>3964</v>
      </c>
      <c r="F34" s="49" t="s">
        <v>558</v>
      </c>
      <c r="G34" s="36" t="s">
        <v>445</v>
      </c>
      <c r="H34" s="35" t="s">
        <v>952</v>
      </c>
      <c r="I34" s="10">
        <v>0</v>
      </c>
      <c r="J34" s="36" t="s">
        <v>434</v>
      </c>
      <c r="K34" s="35" t="s">
        <v>953</v>
      </c>
      <c r="L34" s="35" t="s">
        <v>954</v>
      </c>
      <c r="M34" s="49" t="s">
        <v>955</v>
      </c>
      <c r="N34" s="93">
        <v>43210</v>
      </c>
      <c r="O34" s="36"/>
      <c r="P34" s="93"/>
      <c r="Q34" s="37" t="s">
        <v>956</v>
      </c>
      <c r="R34" s="93">
        <v>42816</v>
      </c>
      <c r="S34" s="8"/>
      <c r="T34" s="8"/>
      <c r="U34" s="8"/>
      <c r="V34" s="8"/>
      <c r="W34" s="8"/>
      <c r="X34" s="8"/>
    </row>
    <row r="35" spans="1:24" ht="12.75">
      <c r="A35" s="13">
        <v>33</v>
      </c>
      <c r="B35" s="38" t="s">
        <v>88</v>
      </c>
      <c r="C35" s="38" t="s">
        <v>47</v>
      </c>
      <c r="D35" s="18">
        <v>43546</v>
      </c>
      <c r="E35" s="153">
        <v>8691</v>
      </c>
      <c r="F35" s="49" t="s">
        <v>342</v>
      </c>
      <c r="G35" s="36" t="s">
        <v>661</v>
      </c>
      <c r="H35" s="153">
        <v>4700</v>
      </c>
      <c r="I35" s="10">
        <f>48.16+9.68</f>
        <v>57.839999999999996</v>
      </c>
      <c r="J35" s="36" t="s">
        <v>434</v>
      </c>
      <c r="K35" s="35" t="s">
        <v>957</v>
      </c>
      <c r="L35" s="217"/>
      <c r="M35" s="49" t="s">
        <v>958</v>
      </c>
      <c r="N35" s="93">
        <v>42853</v>
      </c>
      <c r="O35" s="36" t="s">
        <v>959</v>
      </c>
      <c r="P35" s="93">
        <v>25883</v>
      </c>
      <c r="Q35" s="37" t="s">
        <v>960</v>
      </c>
      <c r="R35" s="93">
        <v>24730</v>
      </c>
      <c r="S35" s="36" t="s">
        <v>223</v>
      </c>
      <c r="T35" s="18">
        <v>24931</v>
      </c>
      <c r="U35" s="8"/>
      <c r="V35" s="8"/>
      <c r="W35" s="8"/>
      <c r="X35" s="8"/>
    </row>
    <row r="36" spans="1:24" ht="12.75">
      <c r="A36" s="13">
        <v>34</v>
      </c>
      <c r="B36" s="38" t="s">
        <v>88</v>
      </c>
      <c r="C36" s="38" t="s">
        <v>47</v>
      </c>
      <c r="D36" s="18">
        <v>43549</v>
      </c>
      <c r="E36" s="153">
        <v>43</v>
      </c>
      <c r="F36" s="49" t="s">
        <v>961</v>
      </c>
      <c r="G36" s="36" t="s">
        <v>962</v>
      </c>
      <c r="H36" s="35">
        <v>303</v>
      </c>
      <c r="I36" s="10">
        <v>4257.31</v>
      </c>
      <c r="J36" s="36" t="s">
        <v>102</v>
      </c>
      <c r="K36" s="35" t="s">
        <v>649</v>
      </c>
      <c r="L36" s="35" t="s">
        <v>650</v>
      </c>
      <c r="M36" s="49" t="s">
        <v>963</v>
      </c>
      <c r="N36" s="93">
        <v>42580</v>
      </c>
      <c r="O36" s="36"/>
      <c r="P36" s="93"/>
      <c r="Q36" s="37"/>
      <c r="R36" s="93"/>
      <c r="S36" s="8"/>
      <c r="T36" s="8"/>
      <c r="U36" s="8"/>
      <c r="V36" s="8"/>
      <c r="W36" s="8"/>
      <c r="X36" s="8"/>
    </row>
    <row r="37" spans="1:24" ht="12.75">
      <c r="A37" s="13">
        <v>35</v>
      </c>
      <c r="B37" s="38" t="s">
        <v>88</v>
      </c>
      <c r="C37" s="38" t="s">
        <v>47</v>
      </c>
      <c r="D37" s="18">
        <v>43551</v>
      </c>
      <c r="E37" s="153">
        <v>4</v>
      </c>
      <c r="F37" s="49" t="s">
        <v>964</v>
      </c>
      <c r="G37" s="36" t="s">
        <v>965</v>
      </c>
      <c r="H37" s="35" t="s">
        <v>966</v>
      </c>
      <c r="I37" s="10">
        <v>67864.67</v>
      </c>
      <c r="J37" s="36" t="s">
        <v>967</v>
      </c>
      <c r="K37" s="35" t="s">
        <v>968</v>
      </c>
      <c r="L37" s="35" t="s">
        <v>969</v>
      </c>
      <c r="M37" s="49" t="s">
        <v>970</v>
      </c>
      <c r="N37" s="93">
        <v>42243</v>
      </c>
      <c r="O37" s="8"/>
      <c r="P37" s="154"/>
      <c r="Q37" s="154"/>
      <c r="R37" s="154"/>
      <c r="S37" s="8"/>
      <c r="T37" s="8"/>
      <c r="U37" s="8"/>
      <c r="V37" s="8"/>
      <c r="W37" s="8"/>
      <c r="X37" s="8"/>
    </row>
    <row r="38" spans="1:24" ht="12.75">
      <c r="A38" s="13">
        <v>36</v>
      </c>
      <c r="B38" s="38" t="s">
        <v>88</v>
      </c>
      <c r="C38" s="38" t="s">
        <v>47</v>
      </c>
      <c r="D38" s="18">
        <v>43556</v>
      </c>
      <c r="E38" s="153">
        <v>4</v>
      </c>
      <c r="F38" s="49" t="s">
        <v>1229</v>
      </c>
      <c r="G38" s="36" t="s">
        <v>445</v>
      </c>
      <c r="H38" s="153">
        <v>470</v>
      </c>
      <c r="I38" s="10">
        <v>0</v>
      </c>
      <c r="J38" s="36" t="s">
        <v>508</v>
      </c>
      <c r="K38" s="35" t="s">
        <v>1230</v>
      </c>
      <c r="L38" s="217"/>
      <c r="M38" s="49" t="s">
        <v>1231</v>
      </c>
      <c r="N38" s="93">
        <v>43109</v>
      </c>
      <c r="O38" s="36" t="s">
        <v>1232</v>
      </c>
      <c r="P38" s="93">
        <v>20079</v>
      </c>
      <c r="Q38" s="37" t="s">
        <v>1233</v>
      </c>
      <c r="R38" s="93">
        <v>26240</v>
      </c>
      <c r="S38" s="36" t="s">
        <v>223</v>
      </c>
      <c r="T38" s="18">
        <v>26277</v>
      </c>
      <c r="U38" s="36" t="s">
        <v>817</v>
      </c>
      <c r="V38" s="18">
        <v>31713</v>
      </c>
      <c r="W38" s="8"/>
      <c r="X38" s="8"/>
    </row>
    <row r="39" spans="1:24" ht="12.75">
      <c r="A39" s="13">
        <v>37</v>
      </c>
      <c r="B39" s="38" t="s">
        <v>88</v>
      </c>
      <c r="C39" s="38" t="s">
        <v>47</v>
      </c>
      <c r="D39" s="18">
        <v>43557</v>
      </c>
      <c r="E39" s="153">
        <v>1219</v>
      </c>
      <c r="F39" s="49" t="s">
        <v>1234</v>
      </c>
      <c r="G39" s="36" t="s">
        <v>1235</v>
      </c>
      <c r="H39" s="35" t="s">
        <v>1236</v>
      </c>
      <c r="I39" s="10">
        <v>0</v>
      </c>
      <c r="J39" s="36" t="s">
        <v>434</v>
      </c>
      <c r="K39" s="35" t="s">
        <v>1237</v>
      </c>
      <c r="L39" s="35" t="s">
        <v>1238</v>
      </c>
      <c r="M39" s="49" t="s">
        <v>1239</v>
      </c>
      <c r="N39" s="93">
        <v>43460</v>
      </c>
      <c r="O39" s="8"/>
      <c r="P39" s="154"/>
      <c r="Q39" s="154"/>
      <c r="R39" s="154"/>
      <c r="S39" s="8"/>
      <c r="T39" s="8"/>
      <c r="U39" s="8"/>
      <c r="V39" s="8"/>
      <c r="W39" s="8"/>
      <c r="X39" s="8"/>
    </row>
    <row r="40" spans="1:24" ht="12.75">
      <c r="A40" s="13">
        <v>38</v>
      </c>
      <c r="B40" s="38" t="s">
        <v>88</v>
      </c>
      <c r="C40" s="38" t="s">
        <v>47</v>
      </c>
      <c r="D40" s="18">
        <v>43559</v>
      </c>
      <c r="E40" s="153">
        <v>5129</v>
      </c>
      <c r="F40" s="49" t="s">
        <v>1240</v>
      </c>
      <c r="G40" s="36" t="s">
        <v>1241</v>
      </c>
      <c r="H40" s="153">
        <v>2700</v>
      </c>
      <c r="I40" s="10">
        <v>270</v>
      </c>
      <c r="J40" s="36" t="s">
        <v>676</v>
      </c>
      <c r="K40" s="35" t="s">
        <v>1242</v>
      </c>
      <c r="L40" s="35" t="s">
        <v>1243</v>
      </c>
      <c r="M40" s="49" t="s">
        <v>1244</v>
      </c>
      <c r="N40" s="93">
        <v>43258</v>
      </c>
      <c r="O40" s="36"/>
      <c r="P40" s="93"/>
      <c r="Q40" s="154"/>
      <c r="R40" s="154"/>
      <c r="S40" s="8"/>
      <c r="T40" s="8"/>
      <c r="U40" s="8"/>
      <c r="V40" s="8"/>
      <c r="W40" s="8"/>
      <c r="X40" s="8"/>
    </row>
    <row r="41" spans="1:24" ht="12.75">
      <c r="A41" s="13">
        <v>39</v>
      </c>
      <c r="B41" s="38" t="s">
        <v>88</v>
      </c>
      <c r="C41" s="38" t="s">
        <v>47</v>
      </c>
      <c r="D41" s="18">
        <v>43559</v>
      </c>
      <c r="E41" s="153">
        <v>569</v>
      </c>
      <c r="F41" s="49" t="s">
        <v>1245</v>
      </c>
      <c r="G41" s="36" t="s">
        <v>757</v>
      </c>
      <c r="H41" s="35">
        <v>5582</v>
      </c>
      <c r="I41" s="10">
        <v>34.78</v>
      </c>
      <c r="J41" s="36" t="s">
        <v>102</v>
      </c>
      <c r="K41" s="35" t="s">
        <v>1246</v>
      </c>
      <c r="L41" s="217"/>
      <c r="M41" s="49" t="s">
        <v>1247</v>
      </c>
      <c r="N41" s="93">
        <v>42703</v>
      </c>
      <c r="O41" s="36" t="s">
        <v>1248</v>
      </c>
      <c r="P41" s="93">
        <v>22262</v>
      </c>
      <c r="Q41" s="37" t="s">
        <v>223</v>
      </c>
      <c r="R41" s="93">
        <v>22320</v>
      </c>
      <c r="S41" s="8"/>
      <c r="T41" s="8"/>
      <c r="U41" s="8"/>
      <c r="V41" s="8"/>
      <c r="W41" s="8"/>
      <c r="X41" s="8"/>
    </row>
    <row r="42" spans="1:24" ht="12.75">
      <c r="A42" s="13">
        <v>40</v>
      </c>
      <c r="B42" s="38" t="s">
        <v>88</v>
      </c>
      <c r="C42" s="38" t="s">
        <v>47</v>
      </c>
      <c r="D42" s="18">
        <v>43563</v>
      </c>
      <c r="E42" s="153">
        <v>5563</v>
      </c>
      <c r="F42" s="49" t="s">
        <v>897</v>
      </c>
      <c r="G42" s="36" t="s">
        <v>1249</v>
      </c>
      <c r="H42" s="153">
        <v>776</v>
      </c>
      <c r="I42" s="10">
        <v>51.1</v>
      </c>
      <c r="J42" s="36" t="s">
        <v>102</v>
      </c>
      <c r="K42" s="35" t="s">
        <v>1250</v>
      </c>
      <c r="L42" s="217"/>
      <c r="M42" s="49" t="s">
        <v>1251</v>
      </c>
      <c r="N42" s="93">
        <v>43091</v>
      </c>
      <c r="O42" s="36" t="s">
        <v>1155</v>
      </c>
      <c r="P42" s="93">
        <v>24124</v>
      </c>
      <c r="Q42" s="37" t="s">
        <v>223</v>
      </c>
      <c r="R42" s="93">
        <v>27514</v>
      </c>
      <c r="S42" s="8"/>
      <c r="T42" s="8"/>
      <c r="U42" s="8"/>
      <c r="V42" s="8"/>
      <c r="W42" s="8"/>
      <c r="X42" s="8"/>
    </row>
    <row r="43" spans="1:24" ht="12.75">
      <c r="A43" s="13">
        <v>41</v>
      </c>
      <c r="B43" s="38" t="s">
        <v>88</v>
      </c>
      <c r="C43" s="38" t="s">
        <v>47</v>
      </c>
      <c r="D43" s="18">
        <v>43571</v>
      </c>
      <c r="E43" s="153">
        <v>62</v>
      </c>
      <c r="F43" s="49" t="s">
        <v>466</v>
      </c>
      <c r="G43" s="36" t="s">
        <v>445</v>
      </c>
      <c r="H43" s="35">
        <v>4938</v>
      </c>
      <c r="I43" s="10">
        <v>635.55</v>
      </c>
      <c r="J43" s="36" t="s">
        <v>1252</v>
      </c>
      <c r="K43" s="35" t="s">
        <v>1253</v>
      </c>
      <c r="L43" s="35" t="s">
        <v>1254</v>
      </c>
      <c r="M43" s="49" t="s">
        <v>1255</v>
      </c>
      <c r="N43" s="93">
        <v>41729</v>
      </c>
      <c r="O43" s="36" t="s">
        <v>1256</v>
      </c>
      <c r="P43" s="93">
        <v>42150</v>
      </c>
      <c r="Q43" s="154"/>
      <c r="R43" s="154"/>
      <c r="S43" s="8"/>
      <c r="T43" s="8"/>
      <c r="U43" s="8"/>
      <c r="V43" s="8"/>
      <c r="W43" s="8"/>
      <c r="X43" s="8"/>
    </row>
    <row r="44" spans="1:24" ht="12.75">
      <c r="A44" s="13">
        <v>42</v>
      </c>
      <c r="B44" s="38" t="s">
        <v>88</v>
      </c>
      <c r="C44" s="38" t="s">
        <v>47</v>
      </c>
      <c r="D44" s="18">
        <v>43571</v>
      </c>
      <c r="E44" s="153">
        <v>5141</v>
      </c>
      <c r="F44" s="49" t="s">
        <v>803</v>
      </c>
      <c r="G44" s="36" t="s">
        <v>806</v>
      </c>
      <c r="H44" s="153">
        <v>3488</v>
      </c>
      <c r="I44" s="10">
        <v>25.03</v>
      </c>
      <c r="J44" s="36" t="s">
        <v>1257</v>
      </c>
      <c r="K44" s="35" t="s">
        <v>804</v>
      </c>
      <c r="L44" s="217"/>
      <c r="M44" s="49" t="s">
        <v>807</v>
      </c>
      <c r="N44" s="93">
        <v>42920</v>
      </c>
      <c r="O44" s="36" t="s">
        <v>1258</v>
      </c>
      <c r="P44" s="93">
        <v>17896</v>
      </c>
      <c r="Q44" s="37" t="s">
        <v>1259</v>
      </c>
      <c r="R44" s="93">
        <v>31678</v>
      </c>
      <c r="S44" s="36" t="s">
        <v>1260</v>
      </c>
      <c r="T44" s="18">
        <v>32030</v>
      </c>
      <c r="U44" s="8"/>
      <c r="V44" s="8"/>
      <c r="W44" s="8"/>
      <c r="X44" s="8"/>
    </row>
    <row r="45" spans="1:24" ht="12.75">
      <c r="A45" s="13">
        <v>43</v>
      </c>
      <c r="B45" s="38" t="s">
        <v>88</v>
      </c>
      <c r="C45" s="38" t="s">
        <v>47</v>
      </c>
      <c r="D45" s="18">
        <v>43571</v>
      </c>
      <c r="E45" s="153">
        <v>812</v>
      </c>
      <c r="F45" s="49" t="s">
        <v>182</v>
      </c>
      <c r="G45" s="36" t="s">
        <v>1261</v>
      </c>
      <c r="H45" s="153">
        <v>2198</v>
      </c>
      <c r="I45" s="10">
        <v>0</v>
      </c>
      <c r="J45" s="36" t="s">
        <v>1257</v>
      </c>
      <c r="K45" s="35" t="s">
        <v>1262</v>
      </c>
      <c r="L45" s="217"/>
      <c r="M45" s="49" t="s">
        <v>1263</v>
      </c>
      <c r="N45" s="93">
        <v>43333</v>
      </c>
      <c r="O45" s="8"/>
      <c r="P45" s="154"/>
      <c r="Q45" s="154"/>
      <c r="R45" s="154"/>
      <c r="S45" s="8"/>
      <c r="T45" s="8"/>
      <c r="U45" s="8"/>
      <c r="V45" s="8"/>
      <c r="W45" s="8"/>
      <c r="X45" s="8"/>
    </row>
    <row r="46" spans="1:24" ht="12.75">
      <c r="A46" s="13">
        <v>44</v>
      </c>
      <c r="B46" s="38" t="s">
        <v>88</v>
      </c>
      <c r="C46" s="38" t="s">
        <v>47</v>
      </c>
      <c r="D46" s="18">
        <v>43571</v>
      </c>
      <c r="E46" s="153">
        <v>829</v>
      </c>
      <c r="F46" s="49" t="s">
        <v>1264</v>
      </c>
      <c r="G46" s="36" t="s">
        <v>661</v>
      </c>
      <c r="H46" s="153">
        <v>2580</v>
      </c>
      <c r="I46" s="10">
        <v>12649.61</v>
      </c>
      <c r="J46" s="36" t="s">
        <v>102</v>
      </c>
      <c r="K46" s="35" t="s">
        <v>196</v>
      </c>
      <c r="L46" s="35" t="s">
        <v>1265</v>
      </c>
      <c r="M46" s="49" t="s">
        <v>199</v>
      </c>
      <c r="N46" s="93">
        <v>42880</v>
      </c>
      <c r="O46" s="36"/>
      <c r="P46" s="93"/>
      <c r="Q46" s="154"/>
      <c r="R46" s="154"/>
      <c r="S46" s="8"/>
      <c r="T46" s="8"/>
      <c r="U46" s="8"/>
      <c r="V46" s="8"/>
      <c r="W46" s="8"/>
      <c r="X46" s="8"/>
    </row>
    <row r="47" spans="1:24" ht="12.75">
      <c r="A47" s="13">
        <v>45</v>
      </c>
      <c r="B47" s="38" t="s">
        <v>88</v>
      </c>
      <c r="C47" s="38" t="s">
        <v>47</v>
      </c>
      <c r="D47" s="18">
        <v>43578</v>
      </c>
      <c r="E47" s="153">
        <v>5835</v>
      </c>
      <c r="F47" s="49" t="s">
        <v>1266</v>
      </c>
      <c r="G47" s="36" t="s">
        <v>511</v>
      </c>
      <c r="H47" s="35" t="s">
        <v>1267</v>
      </c>
      <c r="I47" s="10">
        <v>0</v>
      </c>
      <c r="J47" s="36" t="s">
        <v>434</v>
      </c>
      <c r="K47" s="35" t="s">
        <v>1268</v>
      </c>
      <c r="L47" s="217"/>
      <c r="M47" s="49" t="s">
        <v>1269</v>
      </c>
      <c r="N47" s="94">
        <v>43098</v>
      </c>
      <c r="O47" s="8"/>
      <c r="P47" s="154"/>
      <c r="Q47" s="154"/>
      <c r="R47" s="154"/>
      <c r="S47" s="8"/>
      <c r="T47" s="8"/>
      <c r="U47" s="8"/>
      <c r="V47" s="8"/>
      <c r="W47" s="8"/>
      <c r="X47" s="8"/>
    </row>
    <row r="48" spans="1:24" ht="12.75">
      <c r="A48" s="13">
        <v>46</v>
      </c>
      <c r="B48" s="38" t="s">
        <v>88</v>
      </c>
      <c r="C48" s="38" t="s">
        <v>47</v>
      </c>
      <c r="D48" s="18">
        <v>43578</v>
      </c>
      <c r="E48" s="153">
        <v>836</v>
      </c>
      <c r="F48" s="49" t="s">
        <v>784</v>
      </c>
      <c r="G48" s="36" t="s">
        <v>979</v>
      </c>
      <c r="H48" s="35">
        <v>3196</v>
      </c>
      <c r="I48" s="10">
        <v>58.21</v>
      </c>
      <c r="J48" s="36" t="s">
        <v>1090</v>
      </c>
      <c r="K48" s="35" t="s">
        <v>1270</v>
      </c>
      <c r="L48" s="35" t="s">
        <v>1271</v>
      </c>
      <c r="M48" s="49" t="s">
        <v>125</v>
      </c>
      <c r="N48" s="93">
        <v>43560</v>
      </c>
      <c r="O48" s="36"/>
      <c r="P48" s="154"/>
      <c r="Q48" s="37"/>
      <c r="R48" s="93"/>
      <c r="S48" s="8"/>
      <c r="T48" s="8"/>
      <c r="U48" s="8"/>
      <c r="V48" s="8"/>
      <c r="W48" s="8"/>
      <c r="X48" s="8"/>
    </row>
    <row r="49" spans="1:24" ht="12.75">
      <c r="A49" s="13">
        <v>47</v>
      </c>
      <c r="B49" s="38" t="s">
        <v>88</v>
      </c>
      <c r="C49" s="38" t="s">
        <v>48</v>
      </c>
      <c r="D49" s="18">
        <v>43587</v>
      </c>
      <c r="E49" s="153">
        <v>6523</v>
      </c>
      <c r="F49" s="49" t="s">
        <v>1406</v>
      </c>
      <c r="G49" s="36" t="s">
        <v>561</v>
      </c>
      <c r="H49" s="153">
        <v>2363</v>
      </c>
      <c r="I49" s="10">
        <v>10856.72</v>
      </c>
      <c r="J49" s="36" t="s">
        <v>102</v>
      </c>
      <c r="K49" s="35" t="s">
        <v>1407</v>
      </c>
      <c r="L49" s="35" t="s">
        <v>1408</v>
      </c>
      <c r="M49" s="49" t="s">
        <v>528</v>
      </c>
      <c r="N49" s="93">
        <v>42474</v>
      </c>
      <c r="O49" s="36"/>
      <c r="P49" s="93"/>
      <c r="Q49" s="37"/>
      <c r="R49" s="93"/>
      <c r="S49" s="8"/>
      <c r="T49" s="8"/>
      <c r="U49" s="8"/>
      <c r="V49" s="8"/>
      <c r="W49" s="8"/>
      <c r="X49" s="8"/>
    </row>
    <row r="50" spans="1:24" ht="12.75">
      <c r="A50" s="13">
        <v>48</v>
      </c>
      <c r="B50" s="38" t="s">
        <v>88</v>
      </c>
      <c r="C50" s="38" t="s">
        <v>48</v>
      </c>
      <c r="D50" s="18">
        <v>43591</v>
      </c>
      <c r="E50" s="153">
        <v>865</v>
      </c>
      <c r="F50" s="49" t="s">
        <v>1409</v>
      </c>
      <c r="G50" s="36" t="s">
        <v>1410</v>
      </c>
      <c r="H50" s="153">
        <v>5181</v>
      </c>
      <c r="I50" s="10">
        <v>5545.42</v>
      </c>
      <c r="J50" s="36" t="s">
        <v>102</v>
      </c>
      <c r="K50" s="35" t="s">
        <v>1411</v>
      </c>
      <c r="L50" s="35" t="s">
        <v>1412</v>
      </c>
      <c r="M50" s="49" t="s">
        <v>1413</v>
      </c>
      <c r="N50" s="93">
        <v>42677</v>
      </c>
      <c r="O50" s="36"/>
      <c r="P50" s="93"/>
      <c r="Q50" s="37"/>
      <c r="R50" s="93"/>
      <c r="S50" s="8"/>
      <c r="T50" s="8"/>
      <c r="U50" s="8"/>
      <c r="V50" s="8"/>
      <c r="W50" s="8"/>
      <c r="X50" s="8"/>
    </row>
    <row r="51" spans="1:24" ht="12.75">
      <c r="A51" s="13">
        <v>49</v>
      </c>
      <c r="B51" s="38" t="s">
        <v>88</v>
      </c>
      <c r="C51" s="38" t="s">
        <v>47</v>
      </c>
      <c r="D51" s="18">
        <v>43591</v>
      </c>
      <c r="E51" s="153">
        <v>40</v>
      </c>
      <c r="F51" s="49" t="s">
        <v>442</v>
      </c>
      <c r="G51" s="36" t="s">
        <v>445</v>
      </c>
      <c r="H51" s="35">
        <v>3350</v>
      </c>
      <c r="I51" s="10">
        <v>62</v>
      </c>
      <c r="J51" s="36" t="s">
        <v>1414</v>
      </c>
      <c r="K51" s="35" t="s">
        <v>443</v>
      </c>
      <c r="L51" s="35" t="s">
        <v>1415</v>
      </c>
      <c r="M51" s="49" t="s">
        <v>1416</v>
      </c>
      <c r="N51" s="93">
        <v>43503</v>
      </c>
      <c r="O51" s="36"/>
      <c r="P51" s="37"/>
      <c r="Q51" s="37"/>
      <c r="R51" s="154"/>
      <c r="S51" s="8"/>
      <c r="T51" s="8"/>
      <c r="U51" s="8"/>
      <c r="V51" s="8"/>
      <c r="W51" s="8"/>
      <c r="X51" s="8"/>
    </row>
    <row r="52" spans="1:24" ht="12.75">
      <c r="A52" s="13">
        <v>50</v>
      </c>
      <c r="B52" s="38" t="s">
        <v>88</v>
      </c>
      <c r="C52" s="38" t="s">
        <v>48</v>
      </c>
      <c r="D52" s="18">
        <v>43593</v>
      </c>
      <c r="E52" s="153">
        <v>5606</v>
      </c>
      <c r="F52" s="49" t="s">
        <v>690</v>
      </c>
      <c r="G52" s="36" t="s">
        <v>941</v>
      </c>
      <c r="H52" s="153">
        <v>888</v>
      </c>
      <c r="I52" s="10">
        <v>95.22</v>
      </c>
      <c r="J52" s="36" t="s">
        <v>676</v>
      </c>
      <c r="K52" s="35" t="s">
        <v>1417</v>
      </c>
      <c r="L52" s="35" t="s">
        <v>1418</v>
      </c>
      <c r="M52" s="49" t="s">
        <v>1419</v>
      </c>
      <c r="N52" s="93">
        <v>42017</v>
      </c>
      <c r="O52" s="36"/>
      <c r="P52" s="93"/>
      <c r="Q52" s="37"/>
      <c r="R52" s="93"/>
      <c r="S52" s="36"/>
      <c r="T52" s="18"/>
      <c r="U52" s="8"/>
      <c r="V52" s="8"/>
      <c r="W52" s="8"/>
      <c r="X52" s="8"/>
    </row>
    <row r="53" spans="1:24" ht="12.75">
      <c r="A53" s="13">
        <v>51</v>
      </c>
      <c r="B53" s="38" t="s">
        <v>88</v>
      </c>
      <c r="C53" s="38" t="s">
        <v>47</v>
      </c>
      <c r="D53" s="18">
        <v>43594</v>
      </c>
      <c r="E53" s="153">
        <v>4</v>
      </c>
      <c r="F53" s="49" t="s">
        <v>858</v>
      </c>
      <c r="G53" s="36" t="s">
        <v>121</v>
      </c>
      <c r="H53" s="153">
        <v>1665</v>
      </c>
      <c r="I53" s="10">
        <v>0</v>
      </c>
      <c r="J53" s="36" t="s">
        <v>1420</v>
      </c>
      <c r="K53" s="35" t="s">
        <v>861</v>
      </c>
      <c r="L53" s="35" t="s">
        <v>1421</v>
      </c>
      <c r="M53" s="49" t="s">
        <v>1422</v>
      </c>
      <c r="N53" s="93">
        <v>43551</v>
      </c>
      <c r="O53" s="36"/>
      <c r="P53" s="93"/>
      <c r="Q53" s="37"/>
      <c r="R53" s="37"/>
      <c r="S53" s="18"/>
      <c r="T53" s="36"/>
      <c r="U53" s="18"/>
      <c r="V53" s="36"/>
      <c r="W53" s="18"/>
      <c r="X53" s="8"/>
    </row>
    <row r="54" spans="1:24" ht="12.75">
      <c r="A54" s="13">
        <v>52</v>
      </c>
      <c r="B54" s="38" t="s">
        <v>88</v>
      </c>
      <c r="C54" s="38" t="s">
        <v>47</v>
      </c>
      <c r="D54" s="18">
        <v>43599</v>
      </c>
      <c r="E54" s="153">
        <v>13</v>
      </c>
      <c r="F54" s="49" t="s">
        <v>1423</v>
      </c>
      <c r="G54" s="36" t="s">
        <v>1049</v>
      </c>
      <c r="H54" s="153">
        <v>210</v>
      </c>
      <c r="I54" s="10">
        <v>8678.34</v>
      </c>
      <c r="J54" s="36" t="s">
        <v>102</v>
      </c>
      <c r="K54" s="35" t="s">
        <v>1424</v>
      </c>
      <c r="L54" s="35" t="s">
        <v>1425</v>
      </c>
      <c r="M54" s="49" t="s">
        <v>233</v>
      </c>
      <c r="N54" s="94">
        <v>42671</v>
      </c>
      <c r="O54" s="36"/>
      <c r="P54" s="37"/>
      <c r="Q54" s="37"/>
      <c r="R54" s="37"/>
      <c r="S54" s="8"/>
      <c r="T54" s="8"/>
      <c r="U54" s="8"/>
      <c r="V54" s="8"/>
      <c r="W54" s="8"/>
      <c r="X54" s="8"/>
    </row>
    <row r="55" spans="1:24" ht="12.75">
      <c r="A55" s="13">
        <v>53</v>
      </c>
      <c r="B55" s="38" t="s">
        <v>88</v>
      </c>
      <c r="C55" s="38" t="s">
        <v>47</v>
      </c>
      <c r="D55" s="18">
        <v>43600</v>
      </c>
      <c r="E55" s="153">
        <v>6612</v>
      </c>
      <c r="F55" s="49" t="s">
        <v>253</v>
      </c>
      <c r="G55" s="36" t="s">
        <v>595</v>
      </c>
      <c r="H55" s="35">
        <v>2006</v>
      </c>
      <c r="I55" s="10">
        <v>6.63</v>
      </c>
      <c r="J55" s="36" t="s">
        <v>470</v>
      </c>
      <c r="K55" s="35" t="s">
        <v>1426</v>
      </c>
      <c r="L55" s="217"/>
      <c r="M55" s="49" t="s">
        <v>1427</v>
      </c>
      <c r="N55" s="93">
        <v>43510</v>
      </c>
      <c r="O55" s="36"/>
      <c r="P55" s="93"/>
      <c r="Q55" s="37"/>
      <c r="R55" s="93"/>
      <c r="S55" s="8"/>
      <c r="T55" s="8"/>
      <c r="U55" s="8"/>
      <c r="V55" s="8"/>
      <c r="W55" s="8"/>
      <c r="X55" s="8"/>
    </row>
    <row r="56" spans="1:24" ht="12.75">
      <c r="A56" s="13">
        <v>54</v>
      </c>
      <c r="B56" s="38" t="s">
        <v>88</v>
      </c>
      <c r="C56" s="38" t="s">
        <v>47</v>
      </c>
      <c r="D56" s="18">
        <v>43599</v>
      </c>
      <c r="E56" s="153">
        <v>5401</v>
      </c>
      <c r="F56" s="49" t="s">
        <v>1428</v>
      </c>
      <c r="G56" s="36" t="s">
        <v>695</v>
      </c>
      <c r="H56" s="35">
        <v>451</v>
      </c>
      <c r="I56" s="10">
        <v>17831.26</v>
      </c>
      <c r="J56" s="36" t="s">
        <v>102</v>
      </c>
      <c r="K56" s="35" t="s">
        <v>981</v>
      </c>
      <c r="L56" s="35" t="s">
        <v>697</v>
      </c>
      <c r="M56" s="49" t="s">
        <v>698</v>
      </c>
      <c r="N56" s="93">
        <v>42359</v>
      </c>
      <c r="O56" s="36"/>
      <c r="P56" s="93"/>
      <c r="Q56" s="37"/>
      <c r="R56" s="93"/>
      <c r="S56" s="8"/>
      <c r="T56" s="8"/>
      <c r="U56" s="8"/>
      <c r="V56" s="8"/>
      <c r="W56" s="8"/>
      <c r="X56" s="8"/>
    </row>
    <row r="57" spans="1:24" ht="12.75">
      <c r="A57" s="13">
        <v>55</v>
      </c>
      <c r="B57" s="38" t="s">
        <v>88</v>
      </c>
      <c r="C57" s="38" t="s">
        <v>47</v>
      </c>
      <c r="D57" s="18">
        <v>43601</v>
      </c>
      <c r="E57" s="153">
        <v>6002</v>
      </c>
      <c r="F57" s="49" t="s">
        <v>1429</v>
      </c>
      <c r="G57" s="36" t="s">
        <v>1430</v>
      </c>
      <c r="H57" s="153">
        <v>1700</v>
      </c>
      <c r="I57" s="10">
        <v>17469.05</v>
      </c>
      <c r="J57" s="36" t="s">
        <v>102</v>
      </c>
      <c r="K57" s="35" t="s">
        <v>1431</v>
      </c>
      <c r="L57" s="35" t="s">
        <v>1432</v>
      </c>
      <c r="M57" s="49" t="s">
        <v>1433</v>
      </c>
      <c r="N57" s="93">
        <v>42592</v>
      </c>
      <c r="O57" s="36"/>
      <c r="P57" s="93"/>
      <c r="Q57" s="154"/>
      <c r="R57" s="154"/>
      <c r="S57" s="8"/>
      <c r="T57" s="8"/>
      <c r="U57" s="8"/>
      <c r="V57" s="8"/>
      <c r="W57" s="8"/>
      <c r="X57" s="8"/>
    </row>
    <row r="58" spans="1:24" ht="12.75">
      <c r="A58" s="13">
        <v>56</v>
      </c>
      <c r="B58" s="38" t="s">
        <v>88</v>
      </c>
      <c r="C58" s="38" t="s">
        <v>47</v>
      </c>
      <c r="D58" s="18">
        <v>43613</v>
      </c>
      <c r="E58" s="153">
        <v>6539</v>
      </c>
      <c r="F58" s="49" t="s">
        <v>780</v>
      </c>
      <c r="G58" s="36" t="s">
        <v>511</v>
      </c>
      <c r="H58" s="35">
        <v>1946</v>
      </c>
      <c r="I58" s="10">
        <v>0</v>
      </c>
      <c r="J58" s="36" t="s">
        <v>434</v>
      </c>
      <c r="K58" s="35" t="s">
        <v>776</v>
      </c>
      <c r="L58" s="35" t="s">
        <v>1434</v>
      </c>
      <c r="M58" s="49" t="s">
        <v>1435</v>
      </c>
      <c r="N58" s="93">
        <v>43530</v>
      </c>
      <c r="O58" s="36"/>
      <c r="P58" s="93"/>
      <c r="Q58" s="37"/>
      <c r="R58" s="93"/>
      <c r="S58" s="8"/>
      <c r="T58" s="8"/>
      <c r="U58" s="8"/>
      <c r="V58" s="8"/>
      <c r="W58" s="8"/>
      <c r="X58" s="8"/>
    </row>
    <row r="59" spans="1:24" ht="12.75">
      <c r="A59" s="13">
        <v>57</v>
      </c>
      <c r="B59" s="38" t="s">
        <v>88</v>
      </c>
      <c r="C59" s="38" t="s">
        <v>47</v>
      </c>
      <c r="D59" s="18">
        <v>43614</v>
      </c>
      <c r="E59" s="153">
        <v>3963</v>
      </c>
      <c r="F59" s="49" t="s">
        <v>243</v>
      </c>
      <c r="G59" s="36" t="s">
        <v>445</v>
      </c>
      <c r="H59" s="35" t="s">
        <v>795</v>
      </c>
      <c r="I59" s="10">
        <v>0</v>
      </c>
      <c r="J59" s="36" t="s">
        <v>434</v>
      </c>
      <c r="K59" s="35" t="s">
        <v>1436</v>
      </c>
      <c r="L59" s="35" t="s">
        <v>1437</v>
      </c>
      <c r="M59" s="49" t="s">
        <v>1438</v>
      </c>
      <c r="N59" s="93">
        <v>42790</v>
      </c>
      <c r="O59" s="8"/>
      <c r="P59" s="154"/>
      <c r="Q59" s="154"/>
      <c r="R59" s="154"/>
      <c r="S59" s="8"/>
      <c r="T59" s="8"/>
      <c r="U59" s="8"/>
      <c r="V59" s="8"/>
      <c r="W59" s="8"/>
      <c r="X59" s="8"/>
    </row>
    <row r="60" spans="1:24" ht="12.75">
      <c r="A60" s="13">
        <v>58</v>
      </c>
      <c r="B60" s="38" t="s">
        <v>88</v>
      </c>
      <c r="C60" s="38" t="s">
        <v>47</v>
      </c>
      <c r="D60" s="18">
        <v>43619</v>
      </c>
      <c r="E60" s="153">
        <v>6139</v>
      </c>
      <c r="F60" s="49" t="s">
        <v>1294</v>
      </c>
      <c r="G60" s="36" t="s">
        <v>511</v>
      </c>
      <c r="H60" s="35" t="s">
        <v>1633</v>
      </c>
      <c r="I60" s="10">
        <v>0</v>
      </c>
      <c r="J60" s="36" t="s">
        <v>434</v>
      </c>
      <c r="K60" s="35" t="s">
        <v>1634</v>
      </c>
      <c r="L60" s="35" t="s">
        <v>1635</v>
      </c>
      <c r="M60" s="49" t="s">
        <v>1636</v>
      </c>
      <c r="N60" s="93">
        <v>43591</v>
      </c>
      <c r="O60" s="36"/>
      <c r="P60" s="93"/>
      <c r="Q60" s="37"/>
      <c r="R60" s="93"/>
      <c r="S60" s="36"/>
      <c r="T60" s="18"/>
      <c r="U60" s="8"/>
      <c r="V60" s="8"/>
      <c r="W60" s="8"/>
      <c r="X60" s="8"/>
    </row>
    <row r="61" spans="1:24" ht="12.75">
      <c r="A61" s="13">
        <v>59</v>
      </c>
      <c r="B61" s="38" t="s">
        <v>88</v>
      </c>
      <c r="C61" s="38" t="s">
        <v>48</v>
      </c>
      <c r="D61" s="18">
        <v>43619</v>
      </c>
      <c r="E61" s="153">
        <v>2764</v>
      </c>
      <c r="F61" s="49" t="s">
        <v>552</v>
      </c>
      <c r="G61" s="36" t="s">
        <v>185</v>
      </c>
      <c r="H61" s="153">
        <v>1701</v>
      </c>
      <c r="I61" s="10">
        <v>4590.74</v>
      </c>
      <c r="J61" s="36" t="s">
        <v>102</v>
      </c>
      <c r="K61" s="35" t="s">
        <v>1637</v>
      </c>
      <c r="L61" s="35" t="s">
        <v>1638</v>
      </c>
      <c r="M61" s="49" t="s">
        <v>517</v>
      </c>
      <c r="N61" s="93">
        <v>42886</v>
      </c>
      <c r="O61" s="36"/>
      <c r="P61" s="93"/>
      <c r="Q61" s="37"/>
      <c r="R61" s="93"/>
      <c r="S61" s="8"/>
      <c r="T61" s="8"/>
      <c r="U61" s="8"/>
      <c r="V61" s="8"/>
      <c r="W61" s="8"/>
      <c r="X61" s="8"/>
    </row>
    <row r="62" spans="1:24" ht="12.75">
      <c r="A62" s="13">
        <v>60</v>
      </c>
      <c r="B62" s="38" t="s">
        <v>88</v>
      </c>
      <c r="C62" s="38" t="s">
        <v>47</v>
      </c>
      <c r="D62" s="18">
        <v>43620</v>
      </c>
      <c r="E62" s="153">
        <v>6727</v>
      </c>
      <c r="F62" s="49" t="s">
        <v>628</v>
      </c>
      <c r="G62" s="36" t="s">
        <v>636</v>
      </c>
      <c r="H62" s="35" t="s">
        <v>1639</v>
      </c>
      <c r="I62" s="10">
        <v>0</v>
      </c>
      <c r="J62" s="36" t="s">
        <v>434</v>
      </c>
      <c r="K62" s="35" t="s">
        <v>1640</v>
      </c>
      <c r="L62" s="35" t="s">
        <v>1641</v>
      </c>
      <c r="M62" s="49" t="s">
        <v>1642</v>
      </c>
      <c r="N62" s="93">
        <v>43041</v>
      </c>
      <c r="O62" s="36"/>
      <c r="P62" s="93"/>
      <c r="Q62" s="37"/>
      <c r="R62" s="93"/>
      <c r="S62" s="36"/>
      <c r="T62" s="77"/>
      <c r="U62" s="36"/>
      <c r="V62" s="18"/>
      <c r="W62" s="36"/>
      <c r="X62" s="18"/>
    </row>
    <row r="63" spans="1:24" ht="12.75">
      <c r="A63" s="13">
        <v>61</v>
      </c>
      <c r="B63" s="38" t="s">
        <v>88</v>
      </c>
      <c r="C63" s="38" t="s">
        <v>47</v>
      </c>
      <c r="D63" s="18">
        <v>43621</v>
      </c>
      <c r="E63" s="153">
        <v>5156</v>
      </c>
      <c r="F63" s="49" t="s">
        <v>1643</v>
      </c>
      <c r="G63" s="36" t="s">
        <v>1644</v>
      </c>
      <c r="H63" s="153">
        <v>332</v>
      </c>
      <c r="I63" s="10">
        <f>1.48+17.5</f>
        <v>18.98</v>
      </c>
      <c r="J63" s="36" t="s">
        <v>733</v>
      </c>
      <c r="K63" s="35" t="s">
        <v>1047</v>
      </c>
      <c r="L63" s="35" t="s">
        <v>1048</v>
      </c>
      <c r="M63" s="49" t="s">
        <v>1645</v>
      </c>
      <c r="N63" s="93">
        <v>43334</v>
      </c>
      <c r="O63" s="36"/>
      <c r="P63" s="93"/>
      <c r="Q63" s="154"/>
      <c r="R63" s="154"/>
      <c r="S63" s="8"/>
      <c r="T63" s="8"/>
      <c r="U63" s="8"/>
      <c r="V63" s="8"/>
      <c r="W63" s="8"/>
      <c r="X63" s="8"/>
    </row>
    <row r="64" spans="1:24" ht="12.75">
      <c r="A64" s="13">
        <v>62</v>
      </c>
      <c r="B64" s="38" t="s">
        <v>88</v>
      </c>
      <c r="C64" s="38" t="s">
        <v>47</v>
      </c>
      <c r="D64" s="18">
        <v>43621</v>
      </c>
      <c r="E64" s="153">
        <v>5156</v>
      </c>
      <c r="F64" s="49" t="s">
        <v>1643</v>
      </c>
      <c r="G64" s="36" t="s">
        <v>1644</v>
      </c>
      <c r="H64" s="153">
        <v>332</v>
      </c>
      <c r="I64" s="10">
        <v>27.57</v>
      </c>
      <c r="J64" s="36" t="s">
        <v>1414</v>
      </c>
      <c r="K64" s="35" t="s">
        <v>1047</v>
      </c>
      <c r="L64" s="35" t="s">
        <v>1048</v>
      </c>
      <c r="M64" s="49" t="s">
        <v>1646</v>
      </c>
      <c r="N64" s="93">
        <v>43587</v>
      </c>
      <c r="O64" s="8"/>
      <c r="P64" s="154"/>
      <c r="Q64" s="154"/>
      <c r="R64" s="154"/>
      <c r="S64" s="8"/>
      <c r="T64" s="8"/>
      <c r="U64" s="8"/>
      <c r="V64" s="8"/>
      <c r="W64" s="8"/>
      <c r="X64" s="8"/>
    </row>
    <row r="65" spans="1:24" ht="12.75">
      <c r="A65" s="13">
        <v>63</v>
      </c>
      <c r="B65" s="38" t="s">
        <v>88</v>
      </c>
      <c r="C65" s="38" t="s">
        <v>47</v>
      </c>
      <c r="D65" s="18">
        <v>43621</v>
      </c>
      <c r="E65" s="153">
        <v>6133</v>
      </c>
      <c r="F65" s="49" t="s">
        <v>1116</v>
      </c>
      <c r="G65" s="36" t="s">
        <v>892</v>
      </c>
      <c r="H65" s="153">
        <v>1455</v>
      </c>
      <c r="I65" s="10">
        <v>7555.57</v>
      </c>
      <c r="J65" s="36" t="s">
        <v>102</v>
      </c>
      <c r="K65" s="35" t="s">
        <v>1118</v>
      </c>
      <c r="L65" s="35" t="s">
        <v>1647</v>
      </c>
      <c r="M65" s="49" t="s">
        <v>222</v>
      </c>
      <c r="N65" s="93">
        <v>42902</v>
      </c>
      <c r="O65" s="36"/>
      <c r="P65" s="93"/>
      <c r="Q65" s="37"/>
      <c r="R65" s="93"/>
      <c r="S65" s="8"/>
      <c r="T65" s="8"/>
      <c r="U65" s="8"/>
      <c r="V65" s="8"/>
      <c r="W65" s="8"/>
      <c r="X65" s="8"/>
    </row>
    <row r="66" spans="1:24" ht="12.75">
      <c r="A66" s="13">
        <v>64</v>
      </c>
      <c r="B66" s="38" t="s">
        <v>88</v>
      </c>
      <c r="C66" s="38" t="s">
        <v>47</v>
      </c>
      <c r="D66" s="18">
        <v>43621</v>
      </c>
      <c r="E66" s="153">
        <v>17</v>
      </c>
      <c r="F66" s="49" t="s">
        <v>558</v>
      </c>
      <c r="G66" s="36" t="s">
        <v>1235</v>
      </c>
      <c r="H66" s="35" t="s">
        <v>1648</v>
      </c>
      <c r="I66" s="10">
        <v>0</v>
      </c>
      <c r="J66" s="36" t="s">
        <v>434</v>
      </c>
      <c r="K66" s="35" t="s">
        <v>1649</v>
      </c>
      <c r="L66" s="35" t="s">
        <v>1650</v>
      </c>
      <c r="M66" s="49" t="s">
        <v>1651</v>
      </c>
      <c r="N66" s="93">
        <v>42989</v>
      </c>
      <c r="O66" s="63"/>
      <c r="P66" s="160"/>
      <c r="Q66" s="73"/>
      <c r="R66" s="160"/>
      <c r="S66" s="36"/>
      <c r="T66" s="18"/>
      <c r="U66" s="36"/>
      <c r="V66" s="18"/>
      <c r="W66" s="8"/>
      <c r="X66" s="8"/>
    </row>
    <row r="67" spans="1:24" ht="12.75">
      <c r="A67" s="13">
        <v>65</v>
      </c>
      <c r="B67" s="38" t="s">
        <v>88</v>
      </c>
      <c r="C67" s="38" t="s">
        <v>48</v>
      </c>
      <c r="D67" s="18">
        <v>43623</v>
      </c>
      <c r="E67" s="153">
        <v>51</v>
      </c>
      <c r="F67" s="49" t="s">
        <v>544</v>
      </c>
      <c r="G67" s="36" t="s">
        <v>1652</v>
      </c>
      <c r="H67" s="153">
        <v>98</v>
      </c>
      <c r="I67" s="10">
        <v>10472</v>
      </c>
      <c r="J67" s="36" t="s">
        <v>102</v>
      </c>
      <c r="K67" s="35" t="s">
        <v>1653</v>
      </c>
      <c r="L67" s="35" t="s">
        <v>1654</v>
      </c>
      <c r="M67" s="49" t="s">
        <v>1655</v>
      </c>
      <c r="N67" s="93">
        <v>42703</v>
      </c>
      <c r="O67" s="36"/>
      <c r="P67" s="93"/>
      <c r="Q67" s="37"/>
      <c r="R67" s="93"/>
      <c r="S67" s="8"/>
      <c r="T67" s="8"/>
      <c r="U67" s="8"/>
      <c r="V67" s="8"/>
      <c r="W67" s="8"/>
      <c r="X67" s="8"/>
    </row>
    <row r="68" spans="1:24" ht="12.75">
      <c r="A68" s="13">
        <v>66</v>
      </c>
      <c r="B68" s="38" t="s">
        <v>88</v>
      </c>
      <c r="C68" s="38" t="s">
        <v>47</v>
      </c>
      <c r="D68" s="18">
        <v>43627</v>
      </c>
      <c r="E68" s="153">
        <v>1427</v>
      </c>
      <c r="F68" s="49" t="s">
        <v>447</v>
      </c>
      <c r="G68" s="36" t="s">
        <v>675</v>
      </c>
      <c r="H68" s="153">
        <v>2112</v>
      </c>
      <c r="I68" s="10">
        <v>0</v>
      </c>
      <c r="J68" s="36" t="s">
        <v>676</v>
      </c>
      <c r="K68" s="35" t="s">
        <v>1656</v>
      </c>
      <c r="L68" s="217"/>
      <c r="M68" s="49" t="s">
        <v>1657</v>
      </c>
      <c r="N68" s="93">
        <v>43598</v>
      </c>
      <c r="O68" s="36"/>
      <c r="P68" s="93"/>
      <c r="Q68" s="154"/>
      <c r="R68" s="154"/>
      <c r="S68" s="8"/>
      <c r="T68" s="8"/>
      <c r="U68" s="8"/>
      <c r="V68" s="8"/>
      <c r="W68" s="8"/>
      <c r="X68" s="8"/>
    </row>
    <row r="69" spans="1:24" ht="12.75">
      <c r="A69" s="13">
        <v>67</v>
      </c>
      <c r="B69" s="38" t="s">
        <v>88</v>
      </c>
      <c r="C69" s="38" t="s">
        <v>47</v>
      </c>
      <c r="D69" s="18">
        <v>43629</v>
      </c>
      <c r="E69" s="153">
        <v>866</v>
      </c>
      <c r="F69" s="49" t="s">
        <v>1658</v>
      </c>
      <c r="G69" s="36" t="s">
        <v>661</v>
      </c>
      <c r="H69" s="153">
        <v>5456</v>
      </c>
      <c r="I69" s="10">
        <v>164.01</v>
      </c>
      <c r="J69" s="36" t="s">
        <v>1659</v>
      </c>
      <c r="K69" s="35" t="s">
        <v>1662</v>
      </c>
      <c r="L69" s="217"/>
      <c r="M69" s="49" t="s">
        <v>1660</v>
      </c>
      <c r="N69" s="93">
        <v>43329</v>
      </c>
      <c r="O69" s="8"/>
      <c r="P69" s="154"/>
      <c r="Q69" s="154"/>
      <c r="R69" s="154"/>
      <c r="S69" s="8"/>
      <c r="T69" s="8"/>
      <c r="U69" s="8"/>
      <c r="V69" s="8"/>
      <c r="W69" s="8"/>
      <c r="X69" s="8"/>
    </row>
    <row r="70" spans="1:24" ht="12.75">
      <c r="A70" s="13">
        <v>68</v>
      </c>
      <c r="B70" s="38" t="s">
        <v>88</v>
      </c>
      <c r="C70" s="38" t="s">
        <v>47</v>
      </c>
      <c r="D70" s="18">
        <v>43629</v>
      </c>
      <c r="E70" s="153">
        <v>537</v>
      </c>
      <c r="F70" s="49" t="s">
        <v>342</v>
      </c>
      <c r="G70" s="36" t="s">
        <v>489</v>
      </c>
      <c r="H70" s="153">
        <v>342</v>
      </c>
      <c r="I70" s="10">
        <v>0</v>
      </c>
      <c r="J70" s="36" t="s">
        <v>1661</v>
      </c>
      <c r="K70" s="35" t="s">
        <v>487</v>
      </c>
      <c r="L70" s="217"/>
      <c r="M70" s="49" t="s">
        <v>1663</v>
      </c>
      <c r="N70" s="93">
        <v>42640</v>
      </c>
      <c r="O70" s="36"/>
      <c r="P70" s="93"/>
      <c r="Q70" s="154"/>
      <c r="R70" s="154"/>
      <c r="S70" s="8"/>
      <c r="T70" s="8"/>
      <c r="U70" s="8"/>
      <c r="V70" s="8"/>
      <c r="W70" s="8"/>
      <c r="X70" s="8"/>
    </row>
    <row r="71" spans="1:24" ht="12.75">
      <c r="A71" s="46">
        <v>69</v>
      </c>
      <c r="B71" s="38" t="s">
        <v>88</v>
      </c>
      <c r="C71" s="38" t="s">
        <v>47</v>
      </c>
      <c r="D71" s="18">
        <v>43633</v>
      </c>
      <c r="E71" s="153">
        <v>2366</v>
      </c>
      <c r="F71" s="49" t="s">
        <v>715</v>
      </c>
      <c r="G71" s="36" t="s">
        <v>1534</v>
      </c>
      <c r="H71" s="153">
        <v>1456</v>
      </c>
      <c r="I71" s="10">
        <v>184.46</v>
      </c>
      <c r="J71" s="36" t="s">
        <v>1661</v>
      </c>
      <c r="K71" s="35" t="s">
        <v>1532</v>
      </c>
      <c r="L71" s="217"/>
      <c r="M71" s="49" t="s">
        <v>1664</v>
      </c>
      <c r="N71" s="93">
        <v>43627</v>
      </c>
      <c r="O71" s="36" t="s">
        <v>1665</v>
      </c>
      <c r="P71" s="93">
        <v>42768</v>
      </c>
      <c r="Q71" s="154"/>
      <c r="R71" s="154"/>
      <c r="S71" s="8"/>
      <c r="T71" s="8"/>
      <c r="U71" s="8"/>
      <c r="V71" s="8"/>
      <c r="W71" s="8"/>
      <c r="X71" s="8"/>
    </row>
    <row r="72" spans="1:24" ht="12.75">
      <c r="A72" s="13">
        <v>70</v>
      </c>
      <c r="B72" s="38" t="s">
        <v>88</v>
      </c>
      <c r="C72" s="38" t="s">
        <v>47</v>
      </c>
      <c r="D72" s="18">
        <v>43634</v>
      </c>
      <c r="E72" s="153">
        <v>17</v>
      </c>
      <c r="F72" s="49" t="s">
        <v>558</v>
      </c>
      <c r="G72" s="36" t="s">
        <v>1525</v>
      </c>
      <c r="H72" s="35" t="s">
        <v>1526</v>
      </c>
      <c r="I72" s="10">
        <v>0</v>
      </c>
      <c r="J72" s="36" t="s">
        <v>434</v>
      </c>
      <c r="K72" s="35" t="s">
        <v>1512</v>
      </c>
      <c r="L72" s="35" t="s">
        <v>1650</v>
      </c>
      <c r="M72" s="49" t="s">
        <v>1666</v>
      </c>
      <c r="N72" s="94">
        <v>43622</v>
      </c>
      <c r="O72" s="36"/>
      <c r="P72" s="93"/>
      <c r="Q72" s="37"/>
      <c r="R72" s="93"/>
      <c r="S72" s="8"/>
      <c r="T72" s="8"/>
      <c r="U72" s="8"/>
      <c r="V72" s="8"/>
      <c r="W72" s="8"/>
      <c r="X72" s="8"/>
    </row>
    <row r="73" spans="1:24" ht="12.75">
      <c r="A73" s="13">
        <v>71</v>
      </c>
      <c r="B73" s="38" t="s">
        <v>88</v>
      </c>
      <c r="C73" s="38" t="s">
        <v>48</v>
      </c>
      <c r="D73" s="18">
        <v>43635</v>
      </c>
      <c r="E73" s="153">
        <v>1411</v>
      </c>
      <c r="F73" s="49" t="s">
        <v>1102</v>
      </c>
      <c r="G73" s="36" t="s">
        <v>1106</v>
      </c>
      <c r="H73" s="153">
        <v>1660</v>
      </c>
      <c r="I73" s="10">
        <v>8975.54</v>
      </c>
      <c r="J73" s="36" t="s">
        <v>102</v>
      </c>
      <c r="K73" s="35" t="s">
        <v>1104</v>
      </c>
      <c r="L73" s="35" t="s">
        <v>1667</v>
      </c>
      <c r="M73" s="49" t="s">
        <v>1107</v>
      </c>
      <c r="N73" s="93">
        <v>42898</v>
      </c>
      <c r="O73" s="36"/>
      <c r="P73" s="93"/>
      <c r="Q73" s="37"/>
      <c r="R73" s="93"/>
      <c r="S73" s="36"/>
      <c r="T73" s="18"/>
      <c r="U73" s="18"/>
      <c r="V73" s="8"/>
      <c r="W73" s="8"/>
      <c r="X73" s="8"/>
    </row>
    <row r="74" spans="1:24" ht="12.75">
      <c r="A74" s="13">
        <v>72</v>
      </c>
      <c r="B74" s="38" t="s">
        <v>88</v>
      </c>
      <c r="C74" s="38" t="s">
        <v>47</v>
      </c>
      <c r="D74" s="18">
        <v>43636</v>
      </c>
      <c r="E74" s="153">
        <v>1029</v>
      </c>
      <c r="F74" s="49" t="s">
        <v>342</v>
      </c>
      <c r="G74" s="36" t="s">
        <v>636</v>
      </c>
      <c r="H74" s="35" t="s">
        <v>769</v>
      </c>
      <c r="I74" s="10">
        <v>3.85</v>
      </c>
      <c r="J74" s="36" t="s">
        <v>766</v>
      </c>
      <c r="K74" s="35" t="s">
        <v>767</v>
      </c>
      <c r="L74" s="35" t="s">
        <v>1668</v>
      </c>
      <c r="M74" s="49" t="s">
        <v>1669</v>
      </c>
      <c r="N74" s="93">
        <v>43525</v>
      </c>
      <c r="O74" s="36"/>
      <c r="P74" s="93"/>
      <c r="Q74" s="37"/>
      <c r="R74" s="93"/>
      <c r="S74" s="36"/>
      <c r="T74" s="18"/>
      <c r="U74" s="8"/>
      <c r="V74" s="8"/>
      <c r="W74" s="8"/>
      <c r="X74" s="8"/>
    </row>
    <row r="75" spans="1:24" ht="12.75">
      <c r="A75" s="13">
        <v>73</v>
      </c>
      <c r="B75" s="38" t="s">
        <v>88</v>
      </c>
      <c r="C75" s="38" t="s">
        <v>47</v>
      </c>
      <c r="D75" s="18">
        <v>43636</v>
      </c>
      <c r="E75" s="153">
        <v>5643</v>
      </c>
      <c r="F75" s="49" t="s">
        <v>674</v>
      </c>
      <c r="G75" s="36" t="s">
        <v>542</v>
      </c>
      <c r="H75" s="153">
        <v>600</v>
      </c>
      <c r="I75" s="10">
        <v>48.61</v>
      </c>
      <c r="J75" s="36" t="s">
        <v>102</v>
      </c>
      <c r="K75" s="35" t="s">
        <v>1670</v>
      </c>
      <c r="L75" s="217"/>
      <c r="M75" s="49" t="s">
        <v>1671</v>
      </c>
      <c r="N75" s="93">
        <v>39044</v>
      </c>
      <c r="O75" s="36"/>
      <c r="P75" s="93"/>
      <c r="Q75" s="37"/>
      <c r="R75" s="93"/>
      <c r="S75" s="8"/>
      <c r="T75" s="8"/>
      <c r="U75" s="8"/>
      <c r="V75" s="8"/>
      <c r="W75" s="8"/>
      <c r="X75" s="8"/>
    </row>
    <row r="76" spans="1:28" ht="12.75">
      <c r="A76" s="13">
        <v>74</v>
      </c>
      <c r="B76" s="38" t="s">
        <v>88</v>
      </c>
      <c r="C76" s="38" t="s">
        <v>47</v>
      </c>
      <c r="D76" s="18">
        <v>43637</v>
      </c>
      <c r="E76" s="153">
        <v>947</v>
      </c>
      <c r="F76" s="49" t="s">
        <v>186</v>
      </c>
      <c r="G76" s="36" t="s">
        <v>328</v>
      </c>
      <c r="H76" s="153">
        <v>692</v>
      </c>
      <c r="I76" s="10">
        <v>7196.58</v>
      </c>
      <c r="J76" s="36" t="s">
        <v>475</v>
      </c>
      <c r="K76" s="35" t="s">
        <v>1672</v>
      </c>
      <c r="L76" s="35" t="s">
        <v>1673</v>
      </c>
      <c r="M76" s="49" t="s">
        <v>1674</v>
      </c>
      <c r="N76" s="93">
        <v>42692</v>
      </c>
      <c r="O76" s="36"/>
      <c r="P76" s="93"/>
      <c r="Q76" s="37"/>
      <c r="R76" s="93"/>
      <c r="S76" s="36"/>
      <c r="T76" s="18"/>
      <c r="U76" s="36"/>
      <c r="V76" s="18"/>
      <c r="W76" s="36"/>
      <c r="X76" s="18"/>
      <c r="Y76" s="63"/>
      <c r="Z76" s="161"/>
      <c r="AA76" s="63"/>
      <c r="AB76" s="161"/>
    </row>
    <row r="77" spans="1:24" ht="12.75">
      <c r="A77" s="13">
        <v>75</v>
      </c>
      <c r="B77" s="38" t="s">
        <v>88</v>
      </c>
      <c r="C77" s="38" t="s">
        <v>47</v>
      </c>
      <c r="D77" s="18">
        <v>43640</v>
      </c>
      <c r="E77" s="153">
        <v>6533</v>
      </c>
      <c r="F77" s="49" t="s">
        <v>243</v>
      </c>
      <c r="G77" s="36" t="s">
        <v>561</v>
      </c>
      <c r="H77" s="153">
        <v>2741</v>
      </c>
      <c r="I77" s="10">
        <v>138.12</v>
      </c>
      <c r="J77" s="36" t="s">
        <v>1675</v>
      </c>
      <c r="K77" s="35" t="s">
        <v>1570</v>
      </c>
      <c r="L77" s="35" t="s">
        <v>1676</v>
      </c>
      <c r="M77" s="49" t="s">
        <v>1573</v>
      </c>
      <c r="N77" s="93">
        <v>42704</v>
      </c>
      <c r="O77" s="36"/>
      <c r="P77" s="93"/>
      <c r="Q77" s="154"/>
      <c r="R77" s="154"/>
      <c r="S77" s="8"/>
      <c r="T77" s="8"/>
      <c r="U77" s="8"/>
      <c r="V77" s="8"/>
      <c r="W77" s="8"/>
      <c r="X77" s="8"/>
    </row>
    <row r="78" spans="1:24" ht="12.75">
      <c r="A78" s="13">
        <v>76</v>
      </c>
      <c r="B78" s="38" t="s">
        <v>88</v>
      </c>
      <c r="C78" s="38" t="s">
        <v>47</v>
      </c>
      <c r="D78" s="18">
        <v>43642</v>
      </c>
      <c r="E78" s="153">
        <v>5416</v>
      </c>
      <c r="F78" s="49" t="s">
        <v>243</v>
      </c>
      <c r="G78" s="36" t="s">
        <v>1241</v>
      </c>
      <c r="H78" s="153">
        <v>1515</v>
      </c>
      <c r="I78" s="10">
        <v>0</v>
      </c>
      <c r="J78" s="36" t="s">
        <v>676</v>
      </c>
      <c r="K78" s="35" t="s">
        <v>147</v>
      </c>
      <c r="L78" s="35" t="s">
        <v>1677</v>
      </c>
      <c r="M78" s="49" t="s">
        <v>1255</v>
      </c>
      <c r="N78" s="93">
        <v>43468</v>
      </c>
      <c r="O78" s="36"/>
      <c r="P78" s="93"/>
      <c r="Q78" s="154"/>
      <c r="R78" s="154"/>
      <c r="S78" s="8"/>
      <c r="T78" s="8"/>
      <c r="U78" s="8"/>
      <c r="V78" s="8"/>
      <c r="W78" s="8"/>
      <c r="X78" s="8"/>
    </row>
    <row r="79" spans="1:24" ht="12.75">
      <c r="A79" s="13">
        <v>77</v>
      </c>
      <c r="B79" s="38" t="s">
        <v>88</v>
      </c>
      <c r="C79" s="38" t="s">
        <v>48</v>
      </c>
      <c r="D79" s="18">
        <v>43643</v>
      </c>
      <c r="E79" s="153">
        <v>5743</v>
      </c>
      <c r="F79" s="49" t="s">
        <v>1678</v>
      </c>
      <c r="G79" s="36" t="s">
        <v>542</v>
      </c>
      <c r="H79" s="35">
        <v>654</v>
      </c>
      <c r="I79" s="10">
        <v>5644.52</v>
      </c>
      <c r="J79" s="36" t="s">
        <v>102</v>
      </c>
      <c r="K79" s="35" t="s">
        <v>1679</v>
      </c>
      <c r="L79" s="35" t="s">
        <v>1680</v>
      </c>
      <c r="M79" s="49" t="s">
        <v>1681</v>
      </c>
      <c r="N79" s="93">
        <v>42878</v>
      </c>
      <c r="O79" s="8"/>
      <c r="P79" s="154"/>
      <c r="Q79" s="154"/>
      <c r="R79" s="154"/>
      <c r="S79" s="8"/>
      <c r="T79" s="8"/>
      <c r="U79" s="8"/>
      <c r="V79" s="8"/>
      <c r="W79" s="8"/>
      <c r="X79" s="8"/>
    </row>
    <row r="80" spans="1:24" ht="12.75">
      <c r="A80" s="13">
        <v>78</v>
      </c>
      <c r="B80" s="38" t="s">
        <v>88</v>
      </c>
      <c r="C80" s="38" t="s">
        <v>47</v>
      </c>
      <c r="D80" s="18">
        <v>43648</v>
      </c>
      <c r="E80" s="153">
        <v>2851</v>
      </c>
      <c r="F80" s="49" t="s">
        <v>1610</v>
      </c>
      <c r="G80" s="36" t="s">
        <v>643</v>
      </c>
      <c r="H80" s="153">
        <v>4610</v>
      </c>
      <c r="I80" s="10">
        <v>919.97</v>
      </c>
      <c r="J80" s="36" t="s">
        <v>102</v>
      </c>
      <c r="K80" s="35" t="s">
        <v>2006</v>
      </c>
      <c r="L80" s="35" t="s">
        <v>2007</v>
      </c>
      <c r="M80" s="49" t="s">
        <v>2008</v>
      </c>
      <c r="N80" s="93">
        <v>42923</v>
      </c>
      <c r="O80" s="36"/>
      <c r="P80" s="93"/>
      <c r="Q80" s="37"/>
      <c r="R80" s="93"/>
      <c r="S80" s="36"/>
      <c r="T80" s="77"/>
      <c r="U80" s="36"/>
      <c r="V80" s="18"/>
      <c r="W80" s="36"/>
      <c r="X80" s="18"/>
    </row>
    <row r="81" spans="1:24" ht="12.75">
      <c r="A81" s="13">
        <v>79</v>
      </c>
      <c r="B81" s="38" t="s">
        <v>88</v>
      </c>
      <c r="C81" s="38" t="s">
        <v>48</v>
      </c>
      <c r="D81" s="18">
        <v>43651</v>
      </c>
      <c r="E81" s="153">
        <v>927</v>
      </c>
      <c r="F81" s="49" t="s">
        <v>2009</v>
      </c>
      <c r="G81" s="36" t="s">
        <v>138</v>
      </c>
      <c r="H81" s="35" t="s">
        <v>2010</v>
      </c>
      <c r="I81" s="10">
        <v>11301.3</v>
      </c>
      <c r="J81" s="36" t="s">
        <v>475</v>
      </c>
      <c r="K81" s="35" t="s">
        <v>2011</v>
      </c>
      <c r="L81" s="35" t="s">
        <v>2016</v>
      </c>
      <c r="M81" s="49" t="s">
        <v>2012</v>
      </c>
      <c r="N81" s="94">
        <v>42724</v>
      </c>
      <c r="O81" s="36"/>
      <c r="P81" s="93"/>
      <c r="Q81" s="37"/>
      <c r="R81" s="93"/>
      <c r="S81" s="8"/>
      <c r="T81" s="8"/>
      <c r="U81" s="8"/>
      <c r="V81" s="8"/>
      <c r="W81" s="8"/>
      <c r="X81" s="8"/>
    </row>
    <row r="82" spans="1:24" ht="12.75">
      <c r="A82" s="13">
        <v>80</v>
      </c>
      <c r="B82" s="38" t="s">
        <v>88</v>
      </c>
      <c r="C82" s="38" t="s">
        <v>47</v>
      </c>
      <c r="D82" s="18">
        <v>43654</v>
      </c>
      <c r="E82" s="153">
        <v>69</v>
      </c>
      <c r="F82" s="49" t="s">
        <v>780</v>
      </c>
      <c r="G82" s="36" t="s">
        <v>445</v>
      </c>
      <c r="H82" s="153">
        <v>5612</v>
      </c>
      <c r="I82" s="10">
        <v>128.61</v>
      </c>
      <c r="J82" s="36" t="s">
        <v>2013</v>
      </c>
      <c r="K82" s="35" t="s">
        <v>2014</v>
      </c>
      <c r="L82" s="217"/>
      <c r="M82" s="49" t="s">
        <v>2015</v>
      </c>
      <c r="N82" s="93">
        <v>43594</v>
      </c>
      <c r="O82" s="36"/>
      <c r="P82" s="93"/>
      <c r="Q82" s="154"/>
      <c r="R82" s="154"/>
      <c r="S82" s="8"/>
      <c r="T82" s="8"/>
      <c r="U82" s="8"/>
      <c r="V82" s="8"/>
      <c r="W82" s="8"/>
      <c r="X82" s="8"/>
    </row>
    <row r="83" spans="1:24" ht="12.75">
      <c r="A83" s="13">
        <v>81</v>
      </c>
      <c r="B83" s="38" t="s">
        <v>88</v>
      </c>
      <c r="C83" s="38" t="s">
        <v>47</v>
      </c>
      <c r="D83" s="18">
        <v>43656</v>
      </c>
      <c r="E83" s="153">
        <v>466</v>
      </c>
      <c r="F83" s="49" t="s">
        <v>442</v>
      </c>
      <c r="G83" s="36" t="s">
        <v>1726</v>
      </c>
      <c r="H83" s="35">
        <v>5376</v>
      </c>
      <c r="I83" s="10">
        <v>31.66</v>
      </c>
      <c r="J83" s="36" t="s">
        <v>102</v>
      </c>
      <c r="K83" s="35" t="s">
        <v>2017</v>
      </c>
      <c r="L83" s="217"/>
      <c r="M83" s="49" t="s">
        <v>2018</v>
      </c>
      <c r="N83" s="93">
        <v>43355</v>
      </c>
      <c r="O83" s="36"/>
      <c r="P83" s="93"/>
      <c r="Q83" s="37"/>
      <c r="R83" s="93"/>
      <c r="S83" s="36"/>
      <c r="T83" s="18"/>
      <c r="U83" s="8"/>
      <c r="V83" s="8"/>
      <c r="W83" s="8"/>
      <c r="X83" s="8"/>
    </row>
    <row r="84" spans="1:24" ht="12.75">
      <c r="A84" s="13">
        <v>82</v>
      </c>
      <c r="B84" s="38" t="s">
        <v>88</v>
      </c>
      <c r="C84" s="38" t="s">
        <v>47</v>
      </c>
      <c r="D84" s="18">
        <v>43656</v>
      </c>
      <c r="E84" s="153">
        <v>43</v>
      </c>
      <c r="F84" s="49" t="s">
        <v>784</v>
      </c>
      <c r="G84" s="36" t="s">
        <v>962</v>
      </c>
      <c r="H84" s="153">
        <v>71</v>
      </c>
      <c r="I84" s="10">
        <v>116.28</v>
      </c>
      <c r="J84" s="36" t="s">
        <v>470</v>
      </c>
      <c r="K84" s="35" t="s">
        <v>2019</v>
      </c>
      <c r="L84" s="217"/>
      <c r="M84" s="49" t="s">
        <v>2020</v>
      </c>
      <c r="N84" s="93">
        <v>43404</v>
      </c>
      <c r="O84" s="36"/>
      <c r="P84" s="93"/>
      <c r="Q84" s="154"/>
      <c r="R84" s="154"/>
      <c r="S84" s="8"/>
      <c r="T84" s="8"/>
      <c r="U84" s="8"/>
      <c r="V84" s="8"/>
      <c r="W84" s="8"/>
      <c r="X84" s="8"/>
    </row>
    <row r="85" spans="1:24" ht="12.75">
      <c r="A85" s="13">
        <v>83</v>
      </c>
      <c r="B85" s="38" t="s">
        <v>88</v>
      </c>
      <c r="C85" s="38" t="s">
        <v>47</v>
      </c>
      <c r="D85" s="18">
        <v>43658</v>
      </c>
      <c r="E85" s="153">
        <v>40</v>
      </c>
      <c r="F85" s="49" t="s">
        <v>2021</v>
      </c>
      <c r="G85" s="36" t="s">
        <v>445</v>
      </c>
      <c r="H85" s="35" t="s">
        <v>1814</v>
      </c>
      <c r="I85" s="10">
        <v>0</v>
      </c>
      <c r="J85" s="36" t="s">
        <v>434</v>
      </c>
      <c r="K85" s="35" t="s">
        <v>2022</v>
      </c>
      <c r="L85" s="217"/>
      <c r="M85" s="49" t="s">
        <v>2023</v>
      </c>
      <c r="N85" s="93">
        <v>43651</v>
      </c>
      <c r="O85" s="8"/>
      <c r="P85" s="154"/>
      <c r="Q85" s="154"/>
      <c r="R85" s="154"/>
      <c r="S85" s="8"/>
      <c r="T85" s="8"/>
      <c r="U85" s="8"/>
      <c r="V85" s="8"/>
      <c r="W85" s="8"/>
      <c r="X85" s="8"/>
    </row>
    <row r="86" spans="1:40" ht="12.75">
      <c r="A86" s="13">
        <v>84</v>
      </c>
      <c r="B86" s="38" t="s">
        <v>88</v>
      </c>
      <c r="C86" s="38" t="s">
        <v>47</v>
      </c>
      <c r="D86" s="18">
        <v>43661</v>
      </c>
      <c r="E86" s="153">
        <v>5745</v>
      </c>
      <c r="F86" s="49" t="s">
        <v>220</v>
      </c>
      <c r="G86" s="36" t="s">
        <v>2024</v>
      </c>
      <c r="H86" s="153">
        <v>772</v>
      </c>
      <c r="I86" s="10">
        <v>22</v>
      </c>
      <c r="J86" s="36" t="s">
        <v>1659</v>
      </c>
      <c r="K86" s="35" t="s">
        <v>2025</v>
      </c>
      <c r="L86" s="217"/>
      <c r="M86" s="49" t="s">
        <v>2026</v>
      </c>
      <c r="N86" s="93">
        <v>43188</v>
      </c>
      <c r="O86" s="36"/>
      <c r="P86" s="154"/>
      <c r="Q86" s="37"/>
      <c r="R86" s="93"/>
      <c r="S86" s="36"/>
      <c r="T86" s="8"/>
      <c r="U86" s="36"/>
      <c r="V86" s="18"/>
      <c r="W86" s="36"/>
      <c r="X86" s="8"/>
      <c r="Y86" s="63"/>
      <c r="Z86" s="161"/>
      <c r="AA86" s="63"/>
      <c r="AC86" s="63"/>
      <c r="AD86" s="161"/>
      <c r="AE86" s="63"/>
      <c r="AF86" s="161"/>
      <c r="AG86" s="63"/>
      <c r="AI86" s="63"/>
      <c r="AJ86" s="161"/>
      <c r="AK86" s="63"/>
      <c r="AL86" s="161"/>
      <c r="AM86" s="63"/>
      <c r="AN86" s="161"/>
    </row>
    <row r="87" spans="1:24" ht="12.75">
      <c r="A87" s="13">
        <v>85</v>
      </c>
      <c r="B87" s="38" t="s">
        <v>88</v>
      </c>
      <c r="C87" s="38" t="s">
        <v>47</v>
      </c>
      <c r="D87" s="18">
        <v>43663</v>
      </c>
      <c r="E87" s="153">
        <v>5407</v>
      </c>
      <c r="F87" s="49" t="s">
        <v>243</v>
      </c>
      <c r="G87" s="36" t="s">
        <v>706</v>
      </c>
      <c r="H87" s="153">
        <v>220</v>
      </c>
      <c r="I87" s="10">
        <v>97.14</v>
      </c>
      <c r="J87" s="36" t="s">
        <v>1414</v>
      </c>
      <c r="K87" s="35" t="s">
        <v>707</v>
      </c>
      <c r="L87" s="35" t="s">
        <v>708</v>
      </c>
      <c r="M87" s="49" t="s">
        <v>2027</v>
      </c>
      <c r="N87" s="93">
        <v>43629</v>
      </c>
      <c r="O87" s="36"/>
      <c r="P87" s="93"/>
      <c r="Q87" s="37"/>
      <c r="R87" s="93"/>
      <c r="S87" s="8"/>
      <c r="T87" s="8"/>
      <c r="U87" s="8"/>
      <c r="V87" s="8"/>
      <c r="W87" s="8"/>
      <c r="X87" s="8"/>
    </row>
    <row r="88" spans="1:25" ht="12.75">
      <c r="A88" s="13">
        <v>86</v>
      </c>
      <c r="B88" s="38" t="s">
        <v>88</v>
      </c>
      <c r="C88" s="38" t="s">
        <v>47</v>
      </c>
      <c r="D88" s="18">
        <v>43668</v>
      </c>
      <c r="E88" s="153">
        <v>40</v>
      </c>
      <c r="F88" s="49" t="s">
        <v>1916</v>
      </c>
      <c r="G88" s="36" t="s">
        <v>1920</v>
      </c>
      <c r="H88" s="35">
        <v>192</v>
      </c>
      <c r="I88" s="10">
        <v>88.5</v>
      </c>
      <c r="J88" s="36" t="s">
        <v>1917</v>
      </c>
      <c r="K88" s="35" t="s">
        <v>1918</v>
      </c>
      <c r="L88" s="217"/>
      <c r="M88" s="49" t="s">
        <v>2028</v>
      </c>
      <c r="N88" s="93">
        <v>43668</v>
      </c>
      <c r="O88" s="36"/>
      <c r="P88" s="93"/>
      <c r="Q88" s="37"/>
      <c r="R88" s="93"/>
      <c r="S88" s="36"/>
      <c r="T88" s="18"/>
      <c r="U88" s="36"/>
      <c r="V88" s="36"/>
      <c r="W88" s="36"/>
      <c r="X88" s="36"/>
      <c r="Y88" s="161"/>
    </row>
    <row r="89" spans="1:24" ht="12.75">
      <c r="A89" s="13">
        <v>87</v>
      </c>
      <c r="B89" s="38" t="s">
        <v>88</v>
      </c>
      <c r="C89" s="38" t="s">
        <v>47</v>
      </c>
      <c r="D89" s="18">
        <v>43669</v>
      </c>
      <c r="E89" s="153">
        <v>40</v>
      </c>
      <c r="F89" s="49" t="s">
        <v>1423</v>
      </c>
      <c r="G89" s="36" t="s">
        <v>1920</v>
      </c>
      <c r="H89" s="153">
        <v>176</v>
      </c>
      <c r="I89" s="10">
        <v>0</v>
      </c>
      <c r="J89" s="36" t="s">
        <v>470</v>
      </c>
      <c r="K89" s="35" t="s">
        <v>1935</v>
      </c>
      <c r="L89" s="217"/>
      <c r="M89" s="49" t="s">
        <v>2029</v>
      </c>
      <c r="N89" s="93">
        <v>42573</v>
      </c>
      <c r="O89" s="36"/>
      <c r="P89" s="93"/>
      <c r="Q89" s="154"/>
      <c r="R89" s="154"/>
      <c r="S89" s="8"/>
      <c r="T89" s="8"/>
      <c r="U89" s="8"/>
      <c r="V89" s="8"/>
      <c r="W89" s="8"/>
      <c r="X89" s="8"/>
    </row>
    <row r="90" spans="1:24" ht="12.75">
      <c r="A90" s="13">
        <v>88</v>
      </c>
      <c r="B90" s="38" t="s">
        <v>88</v>
      </c>
      <c r="C90" s="38" t="s">
        <v>47</v>
      </c>
      <c r="D90" s="18">
        <v>43670</v>
      </c>
      <c r="E90" s="153">
        <v>17</v>
      </c>
      <c r="F90" s="49" t="s">
        <v>558</v>
      </c>
      <c r="G90" s="36" t="s">
        <v>1235</v>
      </c>
      <c r="H90" s="35" t="s">
        <v>1531</v>
      </c>
      <c r="I90" s="10">
        <v>0</v>
      </c>
      <c r="J90" s="36" t="s">
        <v>434</v>
      </c>
      <c r="K90" s="35" t="s">
        <v>1512</v>
      </c>
      <c r="L90" s="35" t="s">
        <v>1650</v>
      </c>
      <c r="M90" s="49" t="s">
        <v>2030</v>
      </c>
      <c r="N90" s="93">
        <v>43626</v>
      </c>
      <c r="O90" s="8"/>
      <c r="P90" s="154"/>
      <c r="Q90" s="154"/>
      <c r="R90" s="154"/>
      <c r="S90" s="8"/>
      <c r="T90" s="8"/>
      <c r="U90" s="8"/>
      <c r="V90" s="8"/>
      <c r="W90" s="8"/>
      <c r="X90" s="8"/>
    </row>
    <row r="91" spans="1:24" ht="12.75">
      <c r="A91" s="13">
        <v>89</v>
      </c>
      <c r="B91" s="38" t="s">
        <v>88</v>
      </c>
      <c r="C91" s="38" t="s">
        <v>47</v>
      </c>
      <c r="D91" s="18">
        <v>43671</v>
      </c>
      <c r="E91" s="153">
        <v>2764</v>
      </c>
      <c r="F91" s="49" t="s">
        <v>552</v>
      </c>
      <c r="G91" s="36" t="s">
        <v>185</v>
      </c>
      <c r="H91" s="153">
        <v>1701</v>
      </c>
      <c r="I91" s="10">
        <v>0</v>
      </c>
      <c r="J91" s="36" t="s">
        <v>102</v>
      </c>
      <c r="K91" s="35" t="s">
        <v>1637</v>
      </c>
      <c r="L91" s="35" t="s">
        <v>2031</v>
      </c>
      <c r="M91" s="49" t="s">
        <v>446</v>
      </c>
      <c r="N91" s="93">
        <v>43650</v>
      </c>
      <c r="O91" s="36"/>
      <c r="P91" s="93"/>
      <c r="Q91" s="37"/>
      <c r="R91" s="93"/>
      <c r="S91" s="8"/>
      <c r="T91" s="8"/>
      <c r="U91" s="8"/>
      <c r="V91" s="8"/>
      <c r="W91" s="8"/>
      <c r="X91" s="8"/>
    </row>
    <row r="92" spans="1:24" ht="12.75">
      <c r="A92" s="13">
        <v>90</v>
      </c>
      <c r="B92" s="38" t="s">
        <v>88</v>
      </c>
      <c r="C92" s="38" t="s">
        <v>47</v>
      </c>
      <c r="D92" s="18">
        <v>43675</v>
      </c>
      <c r="E92" s="153">
        <v>5913</v>
      </c>
      <c r="F92" s="49" t="s">
        <v>715</v>
      </c>
      <c r="G92" s="36" t="s">
        <v>2032</v>
      </c>
      <c r="H92" s="153">
        <v>734</v>
      </c>
      <c r="I92" s="10">
        <v>97.47</v>
      </c>
      <c r="J92" s="36" t="s">
        <v>102</v>
      </c>
      <c r="K92" s="35" t="s">
        <v>2033</v>
      </c>
      <c r="L92" s="217"/>
      <c r="M92" s="49" t="s">
        <v>2034</v>
      </c>
      <c r="N92" s="93">
        <v>38594</v>
      </c>
      <c r="O92" s="36"/>
      <c r="P92" s="93"/>
      <c r="Q92" s="154"/>
      <c r="R92" s="154"/>
      <c r="S92" s="8"/>
      <c r="T92" s="8"/>
      <c r="U92" s="8"/>
      <c r="V92" s="8"/>
      <c r="W92" s="8"/>
      <c r="X92" s="8"/>
    </row>
    <row r="93" spans="1:28" ht="12.75">
      <c r="A93" s="13">
        <v>91</v>
      </c>
      <c r="B93" s="38" t="s">
        <v>88</v>
      </c>
      <c r="C93" s="38" t="s">
        <v>47</v>
      </c>
      <c r="D93" s="18">
        <v>43675</v>
      </c>
      <c r="E93" s="153">
        <v>261</v>
      </c>
      <c r="F93" s="49" t="s">
        <v>1764</v>
      </c>
      <c r="G93" s="36" t="s">
        <v>757</v>
      </c>
      <c r="H93" s="153">
        <v>4761</v>
      </c>
      <c r="I93" s="10">
        <v>80.5</v>
      </c>
      <c r="J93" s="36" t="s">
        <v>1414</v>
      </c>
      <c r="K93" s="35" t="s">
        <v>1765</v>
      </c>
      <c r="L93" s="35" t="s">
        <v>2035</v>
      </c>
      <c r="M93" s="49" t="s">
        <v>2036</v>
      </c>
      <c r="N93" s="93">
        <v>43647</v>
      </c>
      <c r="O93" s="36"/>
      <c r="P93" s="93"/>
      <c r="Q93" s="37"/>
      <c r="R93" s="93"/>
      <c r="S93" s="36"/>
      <c r="T93" s="18"/>
      <c r="U93" s="36"/>
      <c r="V93" s="18"/>
      <c r="W93" s="36"/>
      <c r="X93" s="18"/>
      <c r="Y93" s="63"/>
      <c r="Z93" s="161"/>
      <c r="AA93" s="63"/>
      <c r="AB93" s="161"/>
    </row>
    <row r="94" spans="1:24" ht="12.75">
      <c r="A94" s="13">
        <v>92</v>
      </c>
      <c r="B94" s="38" t="s">
        <v>88</v>
      </c>
      <c r="C94" s="38" t="s">
        <v>47</v>
      </c>
      <c r="D94" s="18">
        <v>43675</v>
      </c>
      <c r="E94" s="153">
        <v>866</v>
      </c>
      <c r="F94" s="49" t="s">
        <v>116</v>
      </c>
      <c r="G94" s="36" t="s">
        <v>1602</v>
      </c>
      <c r="H94" s="153">
        <v>801</v>
      </c>
      <c r="I94" s="10">
        <v>152.24</v>
      </c>
      <c r="J94" s="36" t="s">
        <v>676</v>
      </c>
      <c r="K94" s="35" t="s">
        <v>1600</v>
      </c>
      <c r="L94" s="217"/>
      <c r="M94" s="49" t="s">
        <v>1603</v>
      </c>
      <c r="N94" s="93">
        <v>42538</v>
      </c>
      <c r="O94" s="36"/>
      <c r="P94" s="93"/>
      <c r="Q94" s="37"/>
      <c r="R94" s="93"/>
      <c r="S94" s="8"/>
      <c r="T94" s="8"/>
      <c r="U94" s="8"/>
      <c r="V94" s="8"/>
      <c r="W94" s="8"/>
      <c r="X94" s="8"/>
    </row>
    <row r="95" spans="1:24" ht="12.75">
      <c r="A95" s="13">
        <v>93</v>
      </c>
      <c r="B95" s="38" t="s">
        <v>88</v>
      </c>
      <c r="C95" s="38" t="s">
        <v>47</v>
      </c>
      <c r="D95" s="77">
        <v>43677</v>
      </c>
      <c r="E95" s="153">
        <v>38</v>
      </c>
      <c r="F95" s="49" t="s">
        <v>2037</v>
      </c>
      <c r="G95" s="36" t="s">
        <v>445</v>
      </c>
      <c r="H95" s="153">
        <v>3168</v>
      </c>
      <c r="I95" s="10">
        <v>0</v>
      </c>
      <c r="J95" s="36" t="s">
        <v>434</v>
      </c>
      <c r="K95" s="35" t="s">
        <v>2038</v>
      </c>
      <c r="L95" s="35" t="s">
        <v>2039</v>
      </c>
      <c r="M95" s="49" t="s">
        <v>2040</v>
      </c>
      <c r="N95" s="93">
        <v>42488</v>
      </c>
      <c r="O95" s="36"/>
      <c r="P95" s="93"/>
      <c r="Q95" s="37"/>
      <c r="R95" s="93"/>
      <c r="S95" s="36"/>
      <c r="T95" s="18"/>
      <c r="U95" s="8"/>
      <c r="V95" s="8"/>
      <c r="W95" s="8"/>
      <c r="X95" s="8"/>
    </row>
    <row r="96" spans="1:24" ht="12.75">
      <c r="A96" s="13">
        <v>94</v>
      </c>
      <c r="B96" s="38" t="s">
        <v>88</v>
      </c>
      <c r="C96" s="38" t="s">
        <v>47</v>
      </c>
      <c r="D96" s="18">
        <v>43677</v>
      </c>
      <c r="E96" s="153">
        <v>2767</v>
      </c>
      <c r="F96" s="49" t="s">
        <v>779</v>
      </c>
      <c r="G96" s="36" t="s">
        <v>328</v>
      </c>
      <c r="H96" s="35" t="s">
        <v>850</v>
      </c>
      <c r="I96" s="10">
        <v>0</v>
      </c>
      <c r="J96" s="36" t="s">
        <v>434</v>
      </c>
      <c r="K96" s="35" t="s">
        <v>848</v>
      </c>
      <c r="L96" s="217"/>
      <c r="M96" s="49" t="s">
        <v>2041</v>
      </c>
      <c r="N96" s="93">
        <v>43551</v>
      </c>
      <c r="O96" s="36"/>
      <c r="P96" s="93"/>
      <c r="Q96" s="37"/>
      <c r="R96" s="93"/>
      <c r="S96" s="8"/>
      <c r="T96" s="8"/>
      <c r="U96" s="8"/>
      <c r="V96" s="8"/>
      <c r="W96" s="8"/>
      <c r="X96" s="8"/>
    </row>
    <row r="97" spans="1:26" ht="12.75">
      <c r="A97" s="13">
        <v>95</v>
      </c>
      <c r="B97" s="38" t="s">
        <v>88</v>
      </c>
      <c r="C97" s="38" t="s">
        <v>47</v>
      </c>
      <c r="D97" s="18">
        <v>43677</v>
      </c>
      <c r="E97" s="153">
        <v>811</v>
      </c>
      <c r="F97" s="49" t="s">
        <v>690</v>
      </c>
      <c r="G97" s="36" t="s">
        <v>1106</v>
      </c>
      <c r="H97" s="35" t="s">
        <v>2042</v>
      </c>
      <c r="I97" s="10">
        <v>305.5</v>
      </c>
      <c r="J97" s="36" t="s">
        <v>102</v>
      </c>
      <c r="K97" s="35" t="s">
        <v>2043</v>
      </c>
      <c r="L97" s="35" t="s">
        <v>2044</v>
      </c>
      <c r="M97" s="49" t="s">
        <v>2045</v>
      </c>
      <c r="N97" s="93">
        <v>13157</v>
      </c>
      <c r="O97" s="36"/>
      <c r="P97" s="93"/>
      <c r="Q97" s="37"/>
      <c r="R97" s="93"/>
      <c r="S97" s="36"/>
      <c r="T97" s="18"/>
      <c r="U97" s="36"/>
      <c r="V97" s="18"/>
      <c r="W97" s="36"/>
      <c r="X97" s="18"/>
      <c r="Y97" s="63"/>
      <c r="Z97" s="161"/>
    </row>
    <row r="98" spans="1:24" ht="12.75">
      <c r="A98" s="13">
        <v>96</v>
      </c>
      <c r="B98" s="38" t="s">
        <v>88</v>
      </c>
      <c r="C98" s="38" t="s">
        <v>47</v>
      </c>
      <c r="D98" s="18">
        <v>43677</v>
      </c>
      <c r="E98" s="153">
        <v>40</v>
      </c>
      <c r="F98" s="49" t="s">
        <v>874</v>
      </c>
      <c r="G98" s="36" t="s">
        <v>1920</v>
      </c>
      <c r="H98" s="35">
        <v>164</v>
      </c>
      <c r="I98" s="10">
        <v>26.16</v>
      </c>
      <c r="J98" s="36" t="s">
        <v>1991</v>
      </c>
      <c r="K98" s="35" t="s">
        <v>1992</v>
      </c>
      <c r="L98" s="217"/>
      <c r="M98" s="49" t="s">
        <v>2046</v>
      </c>
      <c r="N98" s="93">
        <v>43677</v>
      </c>
      <c r="O98" s="36"/>
      <c r="P98" s="93"/>
      <c r="Q98" s="37"/>
      <c r="R98" s="93"/>
      <c r="S98" s="8"/>
      <c r="T98" s="8"/>
      <c r="U98" s="8"/>
      <c r="V98" s="8"/>
      <c r="W98" s="8"/>
      <c r="X98" s="8"/>
    </row>
    <row r="99" spans="1:24" ht="12.75">
      <c r="A99" s="13">
        <v>97</v>
      </c>
      <c r="B99" s="38" t="s">
        <v>88</v>
      </c>
      <c r="C99" s="38" t="s">
        <v>47</v>
      </c>
      <c r="D99" s="18">
        <v>43682</v>
      </c>
      <c r="E99" s="153">
        <v>2369</v>
      </c>
      <c r="F99" s="49" t="s">
        <v>253</v>
      </c>
      <c r="G99" s="36" t="s">
        <v>439</v>
      </c>
      <c r="H99" s="35" t="s">
        <v>2277</v>
      </c>
      <c r="I99" s="10">
        <v>0</v>
      </c>
      <c r="J99" s="36" t="s">
        <v>2278</v>
      </c>
      <c r="K99" s="35" t="s">
        <v>2279</v>
      </c>
      <c r="L99" s="35" t="s">
        <v>2280</v>
      </c>
      <c r="M99" s="49" t="s">
        <v>2281</v>
      </c>
      <c r="N99" s="93">
        <v>43409</v>
      </c>
      <c r="O99" s="36"/>
      <c r="P99" s="93"/>
      <c r="Q99" s="154"/>
      <c r="R99" s="154"/>
      <c r="S99" s="8"/>
      <c r="T99" s="8"/>
      <c r="U99" s="8"/>
      <c r="V99" s="8"/>
      <c r="W99" s="8"/>
      <c r="X99" s="8"/>
    </row>
    <row r="100" spans="1:24" ht="12.75">
      <c r="A100" s="13">
        <v>98</v>
      </c>
      <c r="B100" s="38" t="s">
        <v>88</v>
      </c>
      <c r="C100" s="38" t="s">
        <v>47</v>
      </c>
      <c r="D100" s="18">
        <v>43682</v>
      </c>
      <c r="E100" s="153">
        <v>666</v>
      </c>
      <c r="F100" s="49" t="s">
        <v>1158</v>
      </c>
      <c r="G100" s="36" t="s">
        <v>2282</v>
      </c>
      <c r="H100" s="153">
        <v>490</v>
      </c>
      <c r="I100" s="10">
        <v>83.72</v>
      </c>
      <c r="J100" s="36" t="s">
        <v>102</v>
      </c>
      <c r="K100" s="35" t="s">
        <v>2284</v>
      </c>
      <c r="L100" s="217"/>
      <c r="M100" s="49" t="s">
        <v>2283</v>
      </c>
      <c r="N100" s="93">
        <v>41087</v>
      </c>
      <c r="O100" s="36"/>
      <c r="P100" s="93"/>
      <c r="Q100" s="154"/>
      <c r="R100" s="154"/>
      <c r="S100" s="8"/>
      <c r="T100" s="8"/>
      <c r="U100" s="8"/>
      <c r="V100" s="8"/>
      <c r="W100" s="8"/>
      <c r="X100" s="8"/>
    </row>
    <row r="101" spans="1:24" ht="12.75">
      <c r="A101" s="13">
        <v>99</v>
      </c>
      <c r="B101" s="38" t="s">
        <v>88</v>
      </c>
      <c r="C101" s="38" t="s">
        <v>48</v>
      </c>
      <c r="D101" s="18">
        <v>43682</v>
      </c>
      <c r="E101" s="153">
        <v>764</v>
      </c>
      <c r="F101" s="49" t="s">
        <v>818</v>
      </c>
      <c r="G101" s="36" t="s">
        <v>822</v>
      </c>
      <c r="H101" s="153">
        <v>500</v>
      </c>
      <c r="I101" s="10">
        <v>5428.76</v>
      </c>
      <c r="J101" s="36" t="s">
        <v>102</v>
      </c>
      <c r="K101" s="35" t="s">
        <v>2285</v>
      </c>
      <c r="L101" s="35" t="s">
        <v>2286</v>
      </c>
      <c r="M101" s="49" t="s">
        <v>824</v>
      </c>
      <c r="N101" s="93">
        <v>42479</v>
      </c>
      <c r="O101" s="8"/>
      <c r="P101" s="154"/>
      <c r="Q101" s="154"/>
      <c r="R101" s="154"/>
      <c r="S101" s="8"/>
      <c r="T101" s="8"/>
      <c r="U101" s="8"/>
      <c r="V101" s="8"/>
      <c r="W101" s="8"/>
      <c r="X101" s="8"/>
    </row>
    <row r="102" spans="1:24" ht="12.75">
      <c r="A102" s="13">
        <v>100</v>
      </c>
      <c r="B102" s="38" t="s">
        <v>88</v>
      </c>
      <c r="C102" s="38" t="s">
        <v>47</v>
      </c>
      <c r="D102" s="18">
        <v>43685</v>
      </c>
      <c r="E102" s="153">
        <v>764</v>
      </c>
      <c r="F102" s="49" t="s">
        <v>1998</v>
      </c>
      <c r="G102" s="36" t="s">
        <v>661</v>
      </c>
      <c r="H102" s="153">
        <v>5133</v>
      </c>
      <c r="I102" s="10">
        <v>273.31</v>
      </c>
      <c r="J102" s="36" t="s">
        <v>2287</v>
      </c>
      <c r="K102" s="35" t="s">
        <v>2288</v>
      </c>
      <c r="L102" s="35" t="s">
        <v>2289</v>
      </c>
      <c r="M102" s="49" t="s">
        <v>2290</v>
      </c>
      <c r="N102" s="93">
        <v>42671</v>
      </c>
      <c r="O102" s="36"/>
      <c r="P102" s="93"/>
      <c r="Q102" s="37"/>
      <c r="R102" s="154"/>
      <c r="S102" s="36"/>
      <c r="T102" s="18"/>
      <c r="U102" s="8"/>
      <c r="V102" s="8"/>
      <c r="W102" s="8"/>
      <c r="X102" s="8"/>
    </row>
    <row r="103" spans="1:24" ht="12.75">
      <c r="A103" s="13">
        <v>101</v>
      </c>
      <c r="B103" s="38" t="s">
        <v>88</v>
      </c>
      <c r="C103" s="38" t="s">
        <v>47</v>
      </c>
      <c r="D103" s="18">
        <v>43689</v>
      </c>
      <c r="E103" s="153">
        <v>960</v>
      </c>
      <c r="F103" s="49" t="s">
        <v>2291</v>
      </c>
      <c r="G103" s="36" t="s">
        <v>328</v>
      </c>
      <c r="H103" s="35">
        <v>750</v>
      </c>
      <c r="I103" s="10">
        <v>15</v>
      </c>
      <c r="J103" s="36" t="s">
        <v>2292</v>
      </c>
      <c r="K103" s="35" t="s">
        <v>2293</v>
      </c>
      <c r="L103" s="35" t="s">
        <v>2294</v>
      </c>
      <c r="M103" s="49" t="s">
        <v>2295</v>
      </c>
      <c r="N103" s="94">
        <v>43663</v>
      </c>
      <c r="O103" s="36"/>
      <c r="P103" s="93"/>
      <c r="Q103" s="154"/>
      <c r="R103" s="154"/>
      <c r="S103" s="8"/>
      <c r="T103" s="8"/>
      <c r="U103" s="8"/>
      <c r="V103" s="8"/>
      <c r="W103" s="8"/>
      <c r="X103" s="8"/>
    </row>
    <row r="104" spans="1:24" ht="12.75">
      <c r="A104" s="13">
        <v>102</v>
      </c>
      <c r="B104" s="38" t="s">
        <v>88</v>
      </c>
      <c r="C104" s="38" t="s">
        <v>48</v>
      </c>
      <c r="D104" s="18">
        <v>43689</v>
      </c>
      <c r="E104" s="153">
        <v>850</v>
      </c>
      <c r="F104" s="49" t="s">
        <v>1505</v>
      </c>
      <c r="G104" s="36" t="s">
        <v>1507</v>
      </c>
      <c r="H104" s="35">
        <v>900</v>
      </c>
      <c r="I104" s="10">
        <v>8050.28</v>
      </c>
      <c r="J104" s="36" t="s">
        <v>102</v>
      </c>
      <c r="K104" s="35" t="s">
        <v>1511</v>
      </c>
      <c r="L104" s="35" t="s">
        <v>2296</v>
      </c>
      <c r="M104" s="49" t="s">
        <v>1509</v>
      </c>
      <c r="N104" s="93">
        <v>42734</v>
      </c>
      <c r="O104" s="36"/>
      <c r="P104" s="93"/>
      <c r="Q104" s="154"/>
      <c r="R104" s="154"/>
      <c r="S104" s="8"/>
      <c r="T104" s="8"/>
      <c r="U104" s="8"/>
      <c r="V104" s="8"/>
      <c r="W104" s="8"/>
      <c r="X104" s="8"/>
    </row>
    <row r="105" spans="1:24" ht="12.75">
      <c r="A105" s="13">
        <v>103</v>
      </c>
      <c r="B105" s="38" t="s">
        <v>88</v>
      </c>
      <c r="C105" s="38" t="s">
        <v>48</v>
      </c>
      <c r="D105" s="18">
        <v>43690</v>
      </c>
      <c r="E105" s="153">
        <v>2269</v>
      </c>
      <c r="F105" s="49" t="s">
        <v>544</v>
      </c>
      <c r="G105" s="36" t="s">
        <v>439</v>
      </c>
      <c r="H105" s="35" t="s">
        <v>2297</v>
      </c>
      <c r="I105" s="10">
        <v>0</v>
      </c>
      <c r="J105" s="36" t="s">
        <v>434</v>
      </c>
      <c r="K105" s="35" t="s">
        <v>547</v>
      </c>
      <c r="L105" s="35" t="s">
        <v>2298</v>
      </c>
      <c r="M105" s="49" t="s">
        <v>2299</v>
      </c>
      <c r="N105" s="93">
        <v>43518</v>
      </c>
      <c r="O105" s="36"/>
      <c r="P105" s="93"/>
      <c r="Q105" s="154"/>
      <c r="R105" s="154"/>
      <c r="S105" s="8"/>
      <c r="T105" s="8"/>
      <c r="U105" s="8"/>
      <c r="V105" s="8"/>
      <c r="W105" s="8"/>
      <c r="X105" s="8"/>
    </row>
    <row r="106" spans="1:24" ht="12.75">
      <c r="A106" s="13">
        <v>104</v>
      </c>
      <c r="B106" s="38" t="s">
        <v>88</v>
      </c>
      <c r="C106" s="38" t="s">
        <v>48</v>
      </c>
      <c r="D106" s="18">
        <v>43697</v>
      </c>
      <c r="E106" s="153">
        <v>771</v>
      </c>
      <c r="F106" s="49" t="s">
        <v>2300</v>
      </c>
      <c r="G106" s="36" t="s">
        <v>757</v>
      </c>
      <c r="H106" s="153">
        <v>5626</v>
      </c>
      <c r="I106" s="10">
        <v>7676.45</v>
      </c>
      <c r="J106" s="36" t="s">
        <v>102</v>
      </c>
      <c r="K106" s="35" t="s">
        <v>2301</v>
      </c>
      <c r="L106" s="35" t="s">
        <v>2302</v>
      </c>
      <c r="M106" s="49" t="s">
        <v>2303</v>
      </c>
      <c r="N106" s="93">
        <v>42853</v>
      </c>
      <c r="O106" s="36"/>
      <c r="P106" s="93"/>
      <c r="Q106" s="154"/>
      <c r="R106" s="154"/>
      <c r="S106" s="8"/>
      <c r="T106" s="8"/>
      <c r="U106" s="8"/>
      <c r="V106" s="8"/>
      <c r="W106" s="8"/>
      <c r="X106" s="8"/>
    </row>
    <row r="107" spans="1:24" ht="12.75">
      <c r="A107" s="13">
        <v>105</v>
      </c>
      <c r="B107" s="38" t="s">
        <v>88</v>
      </c>
      <c r="C107" s="38" t="s">
        <v>47</v>
      </c>
      <c r="D107" s="77">
        <v>43698</v>
      </c>
      <c r="E107" s="153">
        <v>731</v>
      </c>
      <c r="F107" s="49" t="s">
        <v>1610</v>
      </c>
      <c r="G107" s="36" t="s">
        <v>2304</v>
      </c>
      <c r="H107" s="153">
        <v>393</v>
      </c>
      <c r="I107" s="10">
        <v>13.02</v>
      </c>
      <c r="J107" s="36" t="s">
        <v>2305</v>
      </c>
      <c r="K107" s="35" t="s">
        <v>2306</v>
      </c>
      <c r="L107" s="217"/>
      <c r="M107" s="49" t="s">
        <v>2307</v>
      </c>
      <c r="N107" s="93">
        <v>43299</v>
      </c>
      <c r="O107" s="36"/>
      <c r="P107" s="93"/>
      <c r="Q107" s="154"/>
      <c r="R107" s="154"/>
      <c r="S107" s="8"/>
      <c r="T107" s="8"/>
      <c r="U107" s="8"/>
      <c r="V107" s="8"/>
      <c r="W107" s="8"/>
      <c r="X107" s="8"/>
    </row>
    <row r="108" spans="1:24" ht="12.75">
      <c r="A108" s="13">
        <v>106</v>
      </c>
      <c r="B108" s="38" t="s">
        <v>88</v>
      </c>
      <c r="C108" s="38" t="s">
        <v>47</v>
      </c>
      <c r="D108" s="18">
        <v>43698</v>
      </c>
      <c r="E108" s="153">
        <v>23</v>
      </c>
      <c r="F108" s="49" t="s">
        <v>2198</v>
      </c>
      <c r="G108" s="36" t="s">
        <v>2201</v>
      </c>
      <c r="H108" s="35" t="s">
        <v>2308</v>
      </c>
      <c r="I108" s="10">
        <v>27883.54</v>
      </c>
      <c r="J108" s="36" t="s">
        <v>475</v>
      </c>
      <c r="K108" s="35" t="s">
        <v>2199</v>
      </c>
      <c r="L108" s="35" t="s">
        <v>2200</v>
      </c>
      <c r="M108" s="49" t="s">
        <v>2309</v>
      </c>
      <c r="N108" s="93">
        <v>42293</v>
      </c>
      <c r="O108" s="36"/>
      <c r="P108" s="154"/>
      <c r="Q108" s="154"/>
      <c r="R108" s="154"/>
      <c r="S108" s="8"/>
      <c r="T108" s="8"/>
      <c r="U108" s="8"/>
      <c r="V108" s="8"/>
      <c r="W108" s="8"/>
      <c r="X108" s="8"/>
    </row>
    <row r="109" spans="1:24" ht="12.75">
      <c r="A109" s="13">
        <v>107</v>
      </c>
      <c r="B109" s="38" t="s">
        <v>88</v>
      </c>
      <c r="C109" s="38" t="s">
        <v>47</v>
      </c>
      <c r="D109" s="77">
        <v>43700</v>
      </c>
      <c r="E109" s="153">
        <v>1862</v>
      </c>
      <c r="F109" s="49" t="s">
        <v>481</v>
      </c>
      <c r="G109" s="36" t="s">
        <v>2310</v>
      </c>
      <c r="H109" s="153">
        <v>4852</v>
      </c>
      <c r="I109" s="10">
        <v>63.14</v>
      </c>
      <c r="J109" s="36" t="s">
        <v>102</v>
      </c>
      <c r="K109" s="35" t="s">
        <v>2311</v>
      </c>
      <c r="L109" s="217"/>
      <c r="M109" s="49" t="s">
        <v>921</v>
      </c>
      <c r="N109" s="93">
        <v>41291</v>
      </c>
      <c r="O109" s="36"/>
      <c r="P109" s="93"/>
      <c r="Q109" s="154"/>
      <c r="R109" s="154"/>
      <c r="S109" s="8"/>
      <c r="T109" s="8"/>
      <c r="U109" s="8"/>
      <c r="V109" s="8"/>
      <c r="W109" s="8"/>
      <c r="X109" s="8"/>
    </row>
    <row r="110" spans="1:24" ht="12.75">
      <c r="A110" s="13">
        <v>108</v>
      </c>
      <c r="B110" s="38" t="s">
        <v>88</v>
      </c>
      <c r="C110" s="38" t="s">
        <v>47</v>
      </c>
      <c r="D110" s="18">
        <v>43700</v>
      </c>
      <c r="E110" s="153">
        <v>6139</v>
      </c>
      <c r="F110" s="49" t="s">
        <v>558</v>
      </c>
      <c r="G110" s="36" t="s">
        <v>344</v>
      </c>
      <c r="H110" s="35" t="s">
        <v>1279</v>
      </c>
      <c r="I110" s="10">
        <v>0</v>
      </c>
      <c r="J110" s="36" t="s">
        <v>2312</v>
      </c>
      <c r="K110" s="35" t="s">
        <v>1634</v>
      </c>
      <c r="L110" s="35" t="s">
        <v>1635</v>
      </c>
      <c r="M110" s="49" t="s">
        <v>919</v>
      </c>
      <c r="N110" s="93">
        <v>43587</v>
      </c>
      <c r="O110" s="36"/>
      <c r="P110" s="93"/>
      <c r="Q110" s="154"/>
      <c r="R110" s="154"/>
      <c r="S110" s="8"/>
      <c r="T110" s="8"/>
      <c r="U110" s="8"/>
      <c r="V110" s="8"/>
      <c r="W110" s="8"/>
      <c r="X110" s="8"/>
    </row>
    <row r="111" spans="1:24" ht="12.75">
      <c r="A111" s="13">
        <v>109</v>
      </c>
      <c r="B111" s="38" t="s">
        <v>88</v>
      </c>
      <c r="C111" s="38" t="s">
        <v>47</v>
      </c>
      <c r="D111" s="77">
        <v>43703</v>
      </c>
      <c r="E111" s="153">
        <v>3932</v>
      </c>
      <c r="F111" s="49" t="s">
        <v>1582</v>
      </c>
      <c r="G111" s="36" t="s">
        <v>892</v>
      </c>
      <c r="H111" s="35" t="s">
        <v>1587</v>
      </c>
      <c r="I111" s="10">
        <v>0</v>
      </c>
      <c r="J111" s="36" t="s">
        <v>2313</v>
      </c>
      <c r="K111" s="35" t="s">
        <v>2314</v>
      </c>
      <c r="L111" s="35" t="s">
        <v>2315</v>
      </c>
      <c r="M111" s="49" t="s">
        <v>2316</v>
      </c>
      <c r="N111" s="93">
        <v>43642</v>
      </c>
      <c r="O111" s="36"/>
      <c r="P111" s="93"/>
      <c r="Q111" s="37"/>
      <c r="R111" s="93"/>
      <c r="S111" s="8"/>
      <c r="T111" s="8"/>
      <c r="U111" s="8"/>
      <c r="V111" s="8"/>
      <c r="W111" s="8"/>
      <c r="X111" s="8"/>
    </row>
    <row r="112" spans="1:24" ht="12.75">
      <c r="A112" s="13">
        <v>110</v>
      </c>
      <c r="B112" s="38" t="s">
        <v>88</v>
      </c>
      <c r="C112" s="38" t="s">
        <v>47</v>
      </c>
      <c r="D112" s="18">
        <v>43703</v>
      </c>
      <c r="E112" s="153">
        <v>5119</v>
      </c>
      <c r="F112" s="49" t="s">
        <v>897</v>
      </c>
      <c r="G112" s="36" t="s">
        <v>1908</v>
      </c>
      <c r="H112" s="153">
        <v>220</v>
      </c>
      <c r="I112" s="10">
        <v>45.65</v>
      </c>
      <c r="J112" s="36" t="s">
        <v>2317</v>
      </c>
      <c r="K112" s="35" t="s">
        <v>1906</v>
      </c>
      <c r="L112" s="35" t="s">
        <v>2318</v>
      </c>
      <c r="M112" s="49" t="s">
        <v>2319</v>
      </c>
      <c r="N112" s="93">
        <v>42944</v>
      </c>
      <c r="O112" s="36"/>
      <c r="P112" s="93"/>
      <c r="Q112" s="154"/>
      <c r="R112" s="154"/>
      <c r="S112" s="8"/>
      <c r="T112" s="8"/>
      <c r="U112" s="8"/>
      <c r="V112" s="8"/>
      <c r="W112" s="8"/>
      <c r="X112" s="8"/>
    </row>
    <row r="113" spans="1:24" ht="12.75">
      <c r="A113" s="13">
        <v>111</v>
      </c>
      <c r="B113" s="38" t="s">
        <v>88</v>
      </c>
      <c r="C113" s="38" t="s">
        <v>47</v>
      </c>
      <c r="D113" s="77">
        <v>43707</v>
      </c>
      <c r="E113" s="153">
        <v>6135</v>
      </c>
      <c r="F113" s="49" t="s">
        <v>628</v>
      </c>
      <c r="G113" s="36" t="s">
        <v>695</v>
      </c>
      <c r="H113" s="35" t="s">
        <v>2229</v>
      </c>
      <c r="I113" s="10">
        <v>0</v>
      </c>
      <c r="J113" s="36" t="s">
        <v>2320</v>
      </c>
      <c r="K113" s="35" t="s">
        <v>2227</v>
      </c>
      <c r="L113" s="35" t="s">
        <v>2321</v>
      </c>
      <c r="M113" s="49" t="s">
        <v>2322</v>
      </c>
      <c r="N113" s="93">
        <v>43689</v>
      </c>
      <c r="O113" s="36"/>
      <c r="P113" s="93"/>
      <c r="Q113" s="154"/>
      <c r="R113" s="154"/>
      <c r="S113" s="8"/>
      <c r="T113" s="8"/>
      <c r="U113" s="8"/>
      <c r="V113" s="8"/>
      <c r="W113" s="8"/>
      <c r="X113" s="8"/>
    </row>
    <row r="114" spans="1:24" ht="12.75">
      <c r="A114" s="13">
        <v>112</v>
      </c>
      <c r="B114" s="38" t="s">
        <v>88</v>
      </c>
      <c r="C114" s="38" t="s">
        <v>47</v>
      </c>
      <c r="D114" s="18">
        <v>43707</v>
      </c>
      <c r="E114" s="153">
        <v>6614</v>
      </c>
      <c r="F114" s="49" t="s">
        <v>474</v>
      </c>
      <c r="G114" s="36" t="s">
        <v>480</v>
      </c>
      <c r="H114" s="153">
        <v>1968</v>
      </c>
      <c r="I114" s="10">
        <v>113.29</v>
      </c>
      <c r="J114" s="36" t="s">
        <v>475</v>
      </c>
      <c r="K114" s="35" t="s">
        <v>478</v>
      </c>
      <c r="L114" s="217"/>
      <c r="M114" s="49" t="s">
        <v>2323</v>
      </c>
      <c r="N114" s="93">
        <v>43511</v>
      </c>
      <c r="O114" s="36"/>
      <c r="P114" s="93"/>
      <c r="Q114" s="37"/>
      <c r="R114" s="93"/>
      <c r="S114" s="36"/>
      <c r="T114" s="18"/>
      <c r="U114" s="8"/>
      <c r="V114" s="8"/>
      <c r="W114" s="8"/>
      <c r="X114" s="8"/>
    </row>
    <row r="115" spans="1:24" ht="12.75">
      <c r="A115" s="13">
        <v>113</v>
      </c>
      <c r="B115" s="38" t="s">
        <v>88</v>
      </c>
      <c r="C115" s="38" t="s">
        <v>47</v>
      </c>
      <c r="D115" s="18">
        <v>43707</v>
      </c>
      <c r="E115" s="153">
        <v>1427</v>
      </c>
      <c r="F115" s="49" t="s">
        <v>632</v>
      </c>
      <c r="G115" s="36" t="s">
        <v>1951</v>
      </c>
      <c r="H115" s="153">
        <v>1921</v>
      </c>
      <c r="I115" s="10">
        <v>0</v>
      </c>
      <c r="J115" s="36" t="s">
        <v>676</v>
      </c>
      <c r="K115" s="35" t="s">
        <v>1949</v>
      </c>
      <c r="L115" s="217"/>
      <c r="M115" s="49" t="s">
        <v>1952</v>
      </c>
      <c r="N115" s="93">
        <v>43174</v>
      </c>
      <c r="O115" s="8"/>
      <c r="P115" s="154"/>
      <c r="Q115" s="154"/>
      <c r="R115" s="154"/>
      <c r="S115" s="8"/>
      <c r="T115" s="8"/>
      <c r="U115" s="8"/>
      <c r="V115" s="8"/>
      <c r="W115" s="8"/>
      <c r="X115" s="8"/>
    </row>
    <row r="116" spans="1:24" ht="12.75">
      <c r="A116" s="13">
        <v>114</v>
      </c>
      <c r="B116" s="38" t="s">
        <v>88</v>
      </c>
      <c r="C116" s="38" t="s">
        <v>48</v>
      </c>
      <c r="D116" s="18">
        <v>43710</v>
      </c>
      <c r="E116" s="153">
        <v>1027</v>
      </c>
      <c r="F116" s="49" t="s">
        <v>2523</v>
      </c>
      <c r="G116" s="36" t="s">
        <v>647</v>
      </c>
      <c r="H116" s="35">
        <v>2428</v>
      </c>
      <c r="I116" s="10">
        <v>12481.49</v>
      </c>
      <c r="J116" s="36" t="s">
        <v>102</v>
      </c>
      <c r="K116" s="35" t="s">
        <v>2524</v>
      </c>
      <c r="L116" s="35" t="s">
        <v>2525</v>
      </c>
      <c r="M116" s="49" t="s">
        <v>2526</v>
      </c>
      <c r="N116" s="93">
        <v>42863</v>
      </c>
      <c r="O116" s="36"/>
      <c r="P116" s="93"/>
      <c r="Q116" s="37"/>
      <c r="R116" s="93"/>
      <c r="S116" s="8"/>
      <c r="T116" s="8"/>
      <c r="U116" s="8"/>
      <c r="V116" s="8"/>
      <c r="W116" s="8"/>
      <c r="X116" s="8"/>
    </row>
    <row r="117" spans="1:24" ht="12.75">
      <c r="A117" s="13">
        <v>115</v>
      </c>
      <c r="B117" s="38" t="s">
        <v>88</v>
      </c>
      <c r="C117" s="38" t="s">
        <v>47</v>
      </c>
      <c r="D117" s="18">
        <v>43710</v>
      </c>
      <c r="E117" s="153">
        <v>738</v>
      </c>
      <c r="F117" s="49" t="s">
        <v>194</v>
      </c>
      <c r="G117" s="36" t="s">
        <v>661</v>
      </c>
      <c r="H117" s="35">
        <v>3185</v>
      </c>
      <c r="I117" s="10">
        <v>140</v>
      </c>
      <c r="J117" s="36" t="s">
        <v>102</v>
      </c>
      <c r="K117" s="35" t="s">
        <v>2527</v>
      </c>
      <c r="L117" s="217"/>
      <c r="M117" s="49" t="s">
        <v>2528</v>
      </c>
      <c r="N117" s="93">
        <v>32479</v>
      </c>
      <c r="O117" s="36" t="s">
        <v>2529</v>
      </c>
      <c r="P117" s="93">
        <v>33355</v>
      </c>
      <c r="Q117" s="154"/>
      <c r="R117" s="154"/>
      <c r="S117" s="8"/>
      <c r="T117" s="8"/>
      <c r="U117" s="8"/>
      <c r="V117" s="8"/>
      <c r="W117" s="8"/>
      <c r="X117" s="8"/>
    </row>
    <row r="118" spans="1:24" ht="12.75">
      <c r="A118" s="13">
        <v>116</v>
      </c>
      <c r="B118" s="38" t="s">
        <v>88</v>
      </c>
      <c r="C118" s="38" t="s">
        <v>47</v>
      </c>
      <c r="D118" s="18">
        <v>43711</v>
      </c>
      <c r="E118" s="153">
        <v>1025</v>
      </c>
      <c r="F118" s="49" t="s">
        <v>253</v>
      </c>
      <c r="G118" s="36" t="s">
        <v>2530</v>
      </c>
      <c r="H118" s="153">
        <v>2396</v>
      </c>
      <c r="I118" s="10">
        <v>24.3</v>
      </c>
      <c r="J118" s="36" t="s">
        <v>676</v>
      </c>
      <c r="K118" s="35" t="s">
        <v>2531</v>
      </c>
      <c r="L118" s="217"/>
      <c r="M118" s="49" t="s">
        <v>2532</v>
      </c>
      <c r="N118" s="94">
        <v>42573</v>
      </c>
      <c r="O118" s="36"/>
      <c r="P118" s="93"/>
      <c r="Q118" s="37"/>
      <c r="R118" s="94"/>
      <c r="S118" s="36"/>
      <c r="T118" s="18"/>
      <c r="U118" s="8"/>
      <c r="V118" s="8"/>
      <c r="W118" s="8"/>
      <c r="X118" s="8"/>
    </row>
    <row r="119" spans="1:24" ht="12.75">
      <c r="A119" s="13">
        <v>117</v>
      </c>
      <c r="B119" s="38" t="s">
        <v>88</v>
      </c>
      <c r="C119" s="38" t="s">
        <v>47</v>
      </c>
      <c r="D119" s="18">
        <v>43712</v>
      </c>
      <c r="E119" s="153">
        <v>39</v>
      </c>
      <c r="F119" s="49" t="s">
        <v>1234</v>
      </c>
      <c r="G119" s="36" t="s">
        <v>1835</v>
      </c>
      <c r="H119" s="153">
        <v>3211</v>
      </c>
      <c r="I119" s="10">
        <v>43.52</v>
      </c>
      <c r="J119" s="36" t="s">
        <v>102</v>
      </c>
      <c r="K119" s="35" t="s">
        <v>1833</v>
      </c>
      <c r="L119" s="217"/>
      <c r="M119" s="49" t="s">
        <v>2533</v>
      </c>
      <c r="N119" s="93">
        <v>41823</v>
      </c>
      <c r="O119" s="36"/>
      <c r="P119" s="93"/>
      <c r="Q119" s="37"/>
      <c r="R119" s="93"/>
      <c r="S119" s="8"/>
      <c r="T119" s="8"/>
      <c r="U119" s="8"/>
      <c r="V119" s="8"/>
      <c r="W119" s="8"/>
      <c r="X119" s="8"/>
    </row>
    <row r="120" spans="1:24" ht="12.75">
      <c r="A120" s="13">
        <v>118</v>
      </c>
      <c r="B120" s="38" t="s">
        <v>88</v>
      </c>
      <c r="C120" s="38" t="s">
        <v>47</v>
      </c>
      <c r="D120" s="18">
        <v>43717</v>
      </c>
      <c r="E120" s="153">
        <v>6115</v>
      </c>
      <c r="F120" s="49" t="s">
        <v>243</v>
      </c>
      <c r="G120" s="36" t="s">
        <v>695</v>
      </c>
      <c r="H120" s="153">
        <v>2001</v>
      </c>
      <c r="I120" s="10">
        <v>85.59</v>
      </c>
      <c r="J120" s="36" t="s">
        <v>2534</v>
      </c>
      <c r="K120" s="35" t="s">
        <v>2535</v>
      </c>
      <c r="L120" s="35" t="s">
        <v>2536</v>
      </c>
      <c r="M120" s="49" t="s">
        <v>2537</v>
      </c>
      <c r="N120" s="93">
        <v>42502</v>
      </c>
      <c r="O120" s="36"/>
      <c r="P120" s="93"/>
      <c r="Q120" s="37"/>
      <c r="R120" s="93"/>
      <c r="S120" s="36"/>
      <c r="T120" s="18"/>
      <c r="U120" s="8"/>
      <c r="V120" s="8"/>
      <c r="W120" s="8"/>
      <c r="X120" s="8"/>
    </row>
    <row r="121" spans="1:24" ht="12.75">
      <c r="A121" s="13">
        <v>119</v>
      </c>
      <c r="B121" s="38" t="s">
        <v>88</v>
      </c>
      <c r="C121" s="38" t="s">
        <v>48</v>
      </c>
      <c r="D121" s="18">
        <v>43719</v>
      </c>
      <c r="E121" s="153">
        <v>827</v>
      </c>
      <c r="F121" s="49" t="s">
        <v>2489</v>
      </c>
      <c r="G121" s="36" t="s">
        <v>661</v>
      </c>
      <c r="H121" s="153">
        <v>2420</v>
      </c>
      <c r="I121" s="10">
        <v>8921.2</v>
      </c>
      <c r="J121" s="36" t="s">
        <v>102</v>
      </c>
      <c r="K121" s="35" t="s">
        <v>1110</v>
      </c>
      <c r="L121" s="35" t="s">
        <v>2490</v>
      </c>
      <c r="M121" s="49" t="s">
        <v>1111</v>
      </c>
      <c r="N121" s="93">
        <v>43098</v>
      </c>
      <c r="O121" s="36"/>
      <c r="P121" s="93"/>
      <c r="Q121" s="37"/>
      <c r="R121" s="93"/>
      <c r="S121" s="36"/>
      <c r="T121" s="18"/>
      <c r="U121" s="36"/>
      <c r="V121" s="18"/>
      <c r="W121" s="8"/>
      <c r="X121" s="8"/>
    </row>
    <row r="122" spans="1:24" ht="12.75">
      <c r="A122" s="13">
        <v>120</v>
      </c>
      <c r="B122" s="38" t="s">
        <v>88</v>
      </c>
      <c r="C122" s="38" t="s">
        <v>47</v>
      </c>
      <c r="D122" s="18">
        <v>43719</v>
      </c>
      <c r="E122" s="153">
        <v>3927</v>
      </c>
      <c r="F122" s="49" t="s">
        <v>869</v>
      </c>
      <c r="G122" s="36" t="s">
        <v>636</v>
      </c>
      <c r="H122" s="35" t="s">
        <v>871</v>
      </c>
      <c r="I122" s="10">
        <v>16.91</v>
      </c>
      <c r="J122" s="36" t="s">
        <v>2538</v>
      </c>
      <c r="K122" s="35" t="s">
        <v>174</v>
      </c>
      <c r="L122" s="35" t="s">
        <v>703</v>
      </c>
      <c r="M122" s="49" t="s">
        <v>2539</v>
      </c>
      <c r="N122" s="93">
        <v>43647</v>
      </c>
      <c r="O122" s="36"/>
      <c r="P122" s="93"/>
      <c r="Q122" s="37"/>
      <c r="R122" s="93"/>
      <c r="S122" s="36"/>
      <c r="T122" s="18"/>
      <c r="U122" s="8"/>
      <c r="V122" s="8"/>
      <c r="W122" s="8"/>
      <c r="X122" s="8"/>
    </row>
    <row r="123" spans="1:24" ht="12.75">
      <c r="A123" s="13">
        <v>121</v>
      </c>
      <c r="B123" s="38" t="s">
        <v>88</v>
      </c>
      <c r="C123" s="38" t="s">
        <v>47</v>
      </c>
      <c r="D123" s="18">
        <v>43720</v>
      </c>
      <c r="E123" s="153">
        <v>3927</v>
      </c>
      <c r="F123" s="49" t="s">
        <v>869</v>
      </c>
      <c r="G123" s="36" t="s">
        <v>636</v>
      </c>
      <c r="H123" s="35" t="s">
        <v>871</v>
      </c>
      <c r="I123" s="10">
        <v>5.82</v>
      </c>
      <c r="J123" s="36" t="s">
        <v>2540</v>
      </c>
      <c r="K123" s="35" t="s">
        <v>174</v>
      </c>
      <c r="L123" s="35" t="s">
        <v>703</v>
      </c>
      <c r="M123" s="49" t="s">
        <v>2541</v>
      </c>
      <c r="N123" s="93">
        <v>5.82</v>
      </c>
      <c r="O123" s="36"/>
      <c r="P123" s="93"/>
      <c r="Q123" s="37"/>
      <c r="R123" s="93"/>
      <c r="S123" s="8"/>
      <c r="T123" s="8"/>
      <c r="U123" s="8"/>
      <c r="V123" s="8"/>
      <c r="W123" s="8"/>
      <c r="X123" s="8"/>
    </row>
    <row r="124" spans="1:24" ht="12.75">
      <c r="A124" s="13">
        <v>122</v>
      </c>
      <c r="B124" s="38" t="s">
        <v>88</v>
      </c>
      <c r="C124" s="38" t="s">
        <v>47</v>
      </c>
      <c r="D124" s="18">
        <v>43720</v>
      </c>
      <c r="E124" s="153">
        <v>941</v>
      </c>
      <c r="F124" s="49" t="s">
        <v>538</v>
      </c>
      <c r="G124" s="36" t="s">
        <v>2542</v>
      </c>
      <c r="H124" s="153">
        <v>677</v>
      </c>
      <c r="I124" s="10">
        <v>16.5</v>
      </c>
      <c r="J124" s="36" t="s">
        <v>2543</v>
      </c>
      <c r="K124" s="35" t="s">
        <v>2251</v>
      </c>
      <c r="L124" s="35" t="s">
        <v>2544</v>
      </c>
      <c r="M124" s="49" t="s">
        <v>2545</v>
      </c>
      <c r="N124" s="93">
        <v>43700</v>
      </c>
      <c r="O124" s="36"/>
      <c r="P124" s="93"/>
      <c r="Q124" s="154"/>
      <c r="R124" s="154"/>
      <c r="S124" s="8"/>
      <c r="T124" s="8"/>
      <c r="U124" s="8"/>
      <c r="V124" s="8"/>
      <c r="W124" s="8"/>
      <c r="X124" s="8"/>
    </row>
    <row r="125" spans="1:24" ht="12.75">
      <c r="A125" s="13">
        <v>123</v>
      </c>
      <c r="B125" s="38" t="s">
        <v>88</v>
      </c>
      <c r="C125" s="38" t="s">
        <v>47</v>
      </c>
      <c r="D125" s="18">
        <v>43721</v>
      </c>
      <c r="E125" s="153">
        <v>66</v>
      </c>
      <c r="F125" s="49" t="s">
        <v>342</v>
      </c>
      <c r="G125" s="36" t="s">
        <v>445</v>
      </c>
      <c r="H125" s="153">
        <v>5350</v>
      </c>
      <c r="I125" s="10">
        <v>59.85</v>
      </c>
      <c r="J125" s="36" t="s">
        <v>2546</v>
      </c>
      <c r="K125" s="35" t="s">
        <v>1047</v>
      </c>
      <c r="L125" s="35" t="s">
        <v>1048</v>
      </c>
      <c r="M125" s="49" t="s">
        <v>2547</v>
      </c>
      <c r="N125" s="93">
        <v>43640</v>
      </c>
      <c r="O125" s="36"/>
      <c r="P125" s="93"/>
      <c r="Q125" s="37"/>
      <c r="R125" s="93"/>
      <c r="S125" s="8"/>
      <c r="T125" s="8"/>
      <c r="U125" s="8"/>
      <c r="V125" s="8"/>
      <c r="W125" s="8"/>
      <c r="X125" s="8"/>
    </row>
    <row r="126" spans="1:24" ht="12.75">
      <c r="A126" s="13">
        <v>124</v>
      </c>
      <c r="B126" s="38" t="s">
        <v>88</v>
      </c>
      <c r="C126" s="38" t="s">
        <v>47</v>
      </c>
      <c r="D126" s="18">
        <v>43724</v>
      </c>
      <c r="E126" s="153">
        <v>1205</v>
      </c>
      <c r="F126" s="49" t="s">
        <v>463</v>
      </c>
      <c r="G126" s="36" t="s">
        <v>121</v>
      </c>
      <c r="H126" s="35">
        <v>1636</v>
      </c>
      <c r="I126" s="10">
        <v>0</v>
      </c>
      <c r="J126" s="36" t="s">
        <v>508</v>
      </c>
      <c r="K126" s="35" t="s">
        <v>1866</v>
      </c>
      <c r="L126" s="35" t="s">
        <v>2548</v>
      </c>
      <c r="M126" s="49" t="s">
        <v>2549</v>
      </c>
      <c r="N126" s="93">
        <v>43661</v>
      </c>
      <c r="O126" s="8"/>
      <c r="P126" s="154"/>
      <c r="Q126" s="154"/>
      <c r="R126" s="154"/>
      <c r="S126" s="8"/>
      <c r="T126" s="8"/>
      <c r="U126" s="8"/>
      <c r="V126" s="8"/>
      <c r="W126" s="8"/>
      <c r="X126" s="8"/>
    </row>
    <row r="127" spans="1:24" ht="12.75">
      <c r="A127" s="13">
        <v>125</v>
      </c>
      <c r="B127" s="38" t="s">
        <v>88</v>
      </c>
      <c r="C127" s="38" t="s">
        <v>47</v>
      </c>
      <c r="D127" s="18">
        <v>43732</v>
      </c>
      <c r="E127" s="153">
        <v>5642</v>
      </c>
      <c r="F127" s="49" t="s">
        <v>715</v>
      </c>
      <c r="G127" s="36" t="s">
        <v>542</v>
      </c>
      <c r="H127" s="153">
        <v>557</v>
      </c>
      <c r="I127" s="10">
        <v>7.06</v>
      </c>
      <c r="J127" s="36" t="s">
        <v>2241</v>
      </c>
      <c r="K127" s="35" t="s">
        <v>2242</v>
      </c>
      <c r="L127" s="217"/>
      <c r="M127" s="49" t="s">
        <v>2550</v>
      </c>
      <c r="N127" s="93">
        <v>43699</v>
      </c>
      <c r="O127" s="36"/>
      <c r="P127" s="93"/>
      <c r="Q127" s="37"/>
      <c r="R127" s="93"/>
      <c r="S127" s="8"/>
      <c r="T127" s="8"/>
      <c r="U127" s="8"/>
      <c r="V127" s="8"/>
      <c r="W127" s="8"/>
      <c r="X127" s="8"/>
    </row>
    <row r="128" spans="1:24" ht="12.75">
      <c r="A128" s="13">
        <v>126</v>
      </c>
      <c r="B128" s="38" t="s">
        <v>88</v>
      </c>
      <c r="C128" s="38" t="s">
        <v>47</v>
      </c>
      <c r="D128" s="18">
        <v>43734</v>
      </c>
      <c r="E128" s="153">
        <v>3950</v>
      </c>
      <c r="F128" s="49" t="s">
        <v>1145</v>
      </c>
      <c r="G128" s="36" t="s">
        <v>445</v>
      </c>
      <c r="H128" s="153">
        <v>3785</v>
      </c>
      <c r="I128" s="10">
        <v>25017.9</v>
      </c>
      <c r="J128" s="36" t="s">
        <v>102</v>
      </c>
      <c r="K128" s="35" t="s">
        <v>634</v>
      </c>
      <c r="L128" s="35" t="s">
        <v>1218</v>
      </c>
      <c r="M128" s="49" t="s">
        <v>1147</v>
      </c>
      <c r="N128" s="93">
        <v>42761</v>
      </c>
      <c r="O128" s="36"/>
      <c r="P128" s="93"/>
      <c r="Q128" s="37"/>
      <c r="R128" s="93"/>
      <c r="S128" s="8"/>
      <c r="T128" s="8"/>
      <c r="U128" s="8"/>
      <c r="V128" s="8"/>
      <c r="W128" s="8"/>
      <c r="X128" s="8"/>
    </row>
    <row r="129" spans="1:24" ht="12.75">
      <c r="A129" s="13">
        <v>127</v>
      </c>
      <c r="B129" s="38" t="s">
        <v>88</v>
      </c>
      <c r="C129" s="38" t="s">
        <v>47</v>
      </c>
      <c r="D129" s="18">
        <v>43734</v>
      </c>
      <c r="E129" s="153">
        <v>6308</v>
      </c>
      <c r="F129" s="49" t="s">
        <v>2551</v>
      </c>
      <c r="G129" s="36" t="s">
        <v>2552</v>
      </c>
      <c r="H129" s="35" t="s">
        <v>2553</v>
      </c>
      <c r="I129" s="10">
        <v>0</v>
      </c>
      <c r="J129" s="36" t="s">
        <v>102</v>
      </c>
      <c r="K129" s="35" t="s">
        <v>2554</v>
      </c>
      <c r="L129" s="35" t="s">
        <v>2555</v>
      </c>
      <c r="M129" s="49" t="s">
        <v>2556</v>
      </c>
      <c r="N129" s="94">
        <v>43339</v>
      </c>
      <c r="O129" s="8"/>
      <c r="P129" s="154"/>
      <c r="Q129" s="154"/>
      <c r="R129" s="154"/>
      <c r="S129" s="8"/>
      <c r="T129" s="8"/>
      <c r="U129" s="8"/>
      <c r="V129" s="8"/>
      <c r="W129" s="8"/>
      <c r="X129" s="8"/>
    </row>
    <row r="130" spans="1:24" ht="12.75">
      <c r="A130" s="13">
        <v>128</v>
      </c>
      <c r="B130" s="38" t="s">
        <v>88</v>
      </c>
      <c r="C130" s="38" t="s">
        <v>47</v>
      </c>
      <c r="D130" s="18">
        <v>43735</v>
      </c>
      <c r="E130" s="153">
        <v>1409</v>
      </c>
      <c r="F130" s="49" t="s">
        <v>116</v>
      </c>
      <c r="G130" s="36" t="s">
        <v>499</v>
      </c>
      <c r="H130" s="35">
        <v>1696</v>
      </c>
      <c r="I130" s="10">
        <v>524.29</v>
      </c>
      <c r="J130" s="36" t="s">
        <v>2557</v>
      </c>
      <c r="K130" s="35" t="s">
        <v>2558</v>
      </c>
      <c r="L130" s="35" t="s">
        <v>2559</v>
      </c>
      <c r="M130" s="49" t="s">
        <v>2560</v>
      </c>
      <c r="N130" s="93">
        <v>43584</v>
      </c>
      <c r="O130" s="8"/>
      <c r="P130" s="154"/>
      <c r="Q130" s="154"/>
      <c r="R130" s="154"/>
      <c r="S130" s="8"/>
      <c r="T130" s="8"/>
      <c r="U130" s="8"/>
      <c r="V130" s="8"/>
      <c r="W130" s="8"/>
      <c r="X130" s="8"/>
    </row>
    <row r="131" spans="1:24" ht="12.75">
      <c r="A131" s="13">
        <v>129</v>
      </c>
      <c r="B131" s="38" t="s">
        <v>88</v>
      </c>
      <c r="C131" s="38" t="s">
        <v>47</v>
      </c>
      <c r="D131" s="18">
        <v>43738</v>
      </c>
      <c r="E131" s="153">
        <v>235</v>
      </c>
      <c r="F131" s="49" t="s">
        <v>858</v>
      </c>
      <c r="G131" s="36" t="s">
        <v>887</v>
      </c>
      <c r="H131" s="153">
        <v>2951</v>
      </c>
      <c r="I131" s="10">
        <v>75.73</v>
      </c>
      <c r="J131" s="36" t="s">
        <v>2561</v>
      </c>
      <c r="K131" s="35" t="s">
        <v>885</v>
      </c>
      <c r="L131" s="217"/>
      <c r="M131" s="49" t="s">
        <v>684</v>
      </c>
      <c r="N131" s="93">
        <v>43552</v>
      </c>
      <c r="O131" s="8"/>
      <c r="P131" s="154"/>
      <c r="Q131" s="154"/>
      <c r="R131" s="154"/>
      <c r="S131" s="8"/>
      <c r="T131" s="8"/>
      <c r="U131" s="8"/>
      <c r="V131" s="8"/>
      <c r="W131" s="8"/>
      <c r="X131" s="8"/>
    </row>
    <row r="132" spans="1:24" ht="12.75">
      <c r="A132" s="13">
        <v>130</v>
      </c>
      <c r="B132" s="38" t="s">
        <v>88</v>
      </c>
      <c r="C132" s="38" t="s">
        <v>47</v>
      </c>
      <c r="D132" s="18">
        <v>43739</v>
      </c>
      <c r="E132" s="153">
        <v>3929</v>
      </c>
      <c r="F132" s="49" t="s">
        <v>742</v>
      </c>
      <c r="G132" s="36" t="s">
        <v>445</v>
      </c>
      <c r="H132" s="35" t="s">
        <v>2642</v>
      </c>
      <c r="I132" s="10">
        <v>725.53</v>
      </c>
      <c r="J132" s="36" t="s">
        <v>743</v>
      </c>
      <c r="K132" s="35" t="s">
        <v>744</v>
      </c>
      <c r="L132" s="35" t="s">
        <v>2643</v>
      </c>
      <c r="M132" s="49" t="s">
        <v>2644</v>
      </c>
      <c r="N132" s="93">
        <v>43525</v>
      </c>
      <c r="O132" s="8"/>
      <c r="P132" s="154"/>
      <c r="Q132" s="154"/>
      <c r="R132" s="154"/>
      <c r="S132" s="8"/>
      <c r="T132" s="8"/>
      <c r="U132" s="8"/>
      <c r="V132" s="8"/>
      <c r="W132" s="8"/>
      <c r="X132" s="8"/>
    </row>
    <row r="133" spans="1:24" ht="12.75">
      <c r="A133" s="13">
        <v>131</v>
      </c>
      <c r="B133" s="38" t="s">
        <v>88</v>
      </c>
      <c r="C133" s="38" t="s">
        <v>48</v>
      </c>
      <c r="D133" s="18">
        <v>43739</v>
      </c>
      <c r="E133" s="153">
        <v>3051</v>
      </c>
      <c r="F133" s="49" t="s">
        <v>972</v>
      </c>
      <c r="G133" s="36" t="s">
        <v>975</v>
      </c>
      <c r="H133" s="153">
        <v>4623</v>
      </c>
      <c r="I133" s="10">
        <v>79.31</v>
      </c>
      <c r="J133" s="36" t="s">
        <v>102</v>
      </c>
      <c r="K133" s="35" t="s">
        <v>973</v>
      </c>
      <c r="L133" s="35" t="s">
        <v>974</v>
      </c>
      <c r="M133" s="49" t="s">
        <v>2645</v>
      </c>
      <c r="N133" s="93">
        <v>42852</v>
      </c>
      <c r="O133" s="36" t="s">
        <v>2646</v>
      </c>
      <c r="P133" s="93">
        <v>43404</v>
      </c>
      <c r="Q133" s="154"/>
      <c r="R133" s="154"/>
      <c r="S133" s="8"/>
      <c r="T133" s="8"/>
      <c r="U133" s="8"/>
      <c r="V133" s="8"/>
      <c r="W133" s="8"/>
      <c r="X133" s="8"/>
    </row>
    <row r="134" spans="1:24" ht="12.75">
      <c r="A134" s="13">
        <v>132</v>
      </c>
      <c r="B134" s="38" t="s">
        <v>88</v>
      </c>
      <c r="C134" s="38" t="s">
        <v>47</v>
      </c>
      <c r="D134" s="18">
        <v>43746</v>
      </c>
      <c r="E134" s="153">
        <v>5141</v>
      </c>
      <c r="F134" s="49" t="s">
        <v>538</v>
      </c>
      <c r="G134" s="36" t="s">
        <v>542</v>
      </c>
      <c r="H134" s="153">
        <v>351</v>
      </c>
      <c r="I134" s="10">
        <v>198.44</v>
      </c>
      <c r="J134" s="36" t="s">
        <v>2557</v>
      </c>
      <c r="K134" s="35" t="s">
        <v>540</v>
      </c>
      <c r="L134" s="35" t="s">
        <v>2647</v>
      </c>
      <c r="M134" s="49" t="s">
        <v>2651</v>
      </c>
      <c r="N134" s="94">
        <v>43517</v>
      </c>
      <c r="O134" s="18"/>
      <c r="P134" s="154"/>
      <c r="Q134" s="154"/>
      <c r="R134" s="154"/>
      <c r="S134" s="8"/>
      <c r="T134" s="8"/>
      <c r="U134" s="8"/>
      <c r="V134" s="8"/>
      <c r="W134" s="8"/>
      <c r="X134" s="8"/>
    </row>
    <row r="135" spans="1:24" ht="12.75">
      <c r="A135" s="13">
        <v>133</v>
      </c>
      <c r="B135" s="38" t="s">
        <v>88</v>
      </c>
      <c r="C135" s="38" t="s">
        <v>47</v>
      </c>
      <c r="D135" s="18">
        <v>43746</v>
      </c>
      <c r="E135" s="153">
        <v>6420</v>
      </c>
      <c r="F135" s="49" t="s">
        <v>2648</v>
      </c>
      <c r="G135" s="36" t="s">
        <v>603</v>
      </c>
      <c r="H135" s="35" t="s">
        <v>2649</v>
      </c>
      <c r="I135" s="10">
        <v>71.87</v>
      </c>
      <c r="J135" s="36" t="s">
        <v>102</v>
      </c>
      <c r="K135" s="35" t="s">
        <v>2650</v>
      </c>
      <c r="L135" s="217"/>
      <c r="M135" s="49" t="s">
        <v>2652</v>
      </c>
      <c r="N135" s="93">
        <v>42403</v>
      </c>
      <c r="O135" s="8"/>
      <c r="P135" s="154"/>
      <c r="Q135" s="154"/>
      <c r="R135" s="154"/>
      <c r="S135" s="8"/>
      <c r="T135" s="8"/>
      <c r="U135" s="8"/>
      <c r="V135" s="8"/>
      <c r="W135" s="8"/>
      <c r="X135" s="8"/>
    </row>
    <row r="136" spans="1:24" ht="12.75">
      <c r="A136" s="13">
        <v>134</v>
      </c>
      <c r="B136" s="38" t="s">
        <v>88</v>
      </c>
      <c r="C136" s="38" t="s">
        <v>47</v>
      </c>
      <c r="D136" s="18">
        <v>43746</v>
      </c>
      <c r="E136" s="153">
        <v>5119</v>
      </c>
      <c r="F136" s="49" t="s">
        <v>1610</v>
      </c>
      <c r="G136" s="36" t="s">
        <v>1241</v>
      </c>
      <c r="H136" s="153">
        <v>1812</v>
      </c>
      <c r="I136" s="10">
        <v>0</v>
      </c>
      <c r="J136" s="36" t="s">
        <v>826</v>
      </c>
      <c r="K136" s="35" t="s">
        <v>2653</v>
      </c>
      <c r="L136" s="35" t="s">
        <v>2654</v>
      </c>
      <c r="M136" s="49" t="s">
        <v>2655</v>
      </c>
      <c r="N136" s="93">
        <v>43642</v>
      </c>
      <c r="O136" s="8"/>
      <c r="P136" s="154"/>
      <c r="Q136" s="154"/>
      <c r="R136" s="154"/>
      <c r="S136" s="8"/>
      <c r="T136" s="8"/>
      <c r="U136" s="8"/>
      <c r="V136" s="8"/>
      <c r="W136" s="8"/>
      <c r="X136" s="8"/>
    </row>
    <row r="137" spans="1:24" ht="12.75">
      <c r="A137" s="13">
        <v>135</v>
      </c>
      <c r="B137" s="38" t="s">
        <v>88</v>
      </c>
      <c r="C137" s="38" t="s">
        <v>47</v>
      </c>
      <c r="D137" s="18">
        <v>43746</v>
      </c>
      <c r="E137" s="153">
        <v>5866</v>
      </c>
      <c r="F137" s="49" t="s">
        <v>558</v>
      </c>
      <c r="G137" s="36" t="s">
        <v>791</v>
      </c>
      <c r="H137" s="153">
        <v>997</v>
      </c>
      <c r="I137" s="10">
        <v>1.67</v>
      </c>
      <c r="J137" s="36" t="s">
        <v>102</v>
      </c>
      <c r="K137" s="35" t="s">
        <v>1541</v>
      </c>
      <c r="L137" s="217"/>
      <c r="M137" s="49" t="s">
        <v>2656</v>
      </c>
      <c r="N137" s="93">
        <v>43599</v>
      </c>
      <c r="O137" s="36"/>
      <c r="P137" s="93"/>
      <c r="Q137" s="37"/>
      <c r="R137" s="93"/>
      <c r="S137" s="8"/>
      <c r="T137" s="8"/>
      <c r="U137" s="8"/>
      <c r="V137" s="8"/>
      <c r="W137" s="8"/>
      <c r="X137" s="8"/>
    </row>
    <row r="138" spans="1:24" ht="12.75">
      <c r="A138" s="13">
        <v>136</v>
      </c>
      <c r="B138" s="38" t="s">
        <v>88</v>
      </c>
      <c r="C138" s="38" t="s">
        <v>47</v>
      </c>
      <c r="D138" s="77">
        <v>43747</v>
      </c>
      <c r="E138" s="153">
        <v>17</v>
      </c>
      <c r="F138" s="49" t="s">
        <v>558</v>
      </c>
      <c r="G138" s="36" t="s">
        <v>1235</v>
      </c>
      <c r="H138" s="35" t="s">
        <v>1787</v>
      </c>
      <c r="I138" s="10">
        <v>0</v>
      </c>
      <c r="J138" s="36" t="s">
        <v>434</v>
      </c>
      <c r="K138" s="35" t="s">
        <v>1649</v>
      </c>
      <c r="L138" s="35" t="s">
        <v>1650</v>
      </c>
      <c r="M138" s="49" t="s">
        <v>2657</v>
      </c>
      <c r="N138" s="93">
        <v>43649</v>
      </c>
      <c r="O138" s="36"/>
      <c r="P138" s="93"/>
      <c r="Q138" s="154"/>
      <c r="R138" s="154"/>
      <c r="S138" s="8"/>
      <c r="T138" s="8"/>
      <c r="U138" s="8"/>
      <c r="V138" s="8"/>
      <c r="W138" s="8"/>
      <c r="X138" s="8"/>
    </row>
    <row r="139" spans="1:24" ht="12.75">
      <c r="A139" s="13">
        <v>137</v>
      </c>
      <c r="B139" s="38" t="s">
        <v>88</v>
      </c>
      <c r="C139" s="38" t="s">
        <v>47</v>
      </c>
      <c r="D139" s="18">
        <v>43748</v>
      </c>
      <c r="E139" s="153">
        <v>5616</v>
      </c>
      <c r="F139" s="49" t="s">
        <v>690</v>
      </c>
      <c r="G139" s="36" t="s">
        <v>941</v>
      </c>
      <c r="H139" s="153">
        <v>1686</v>
      </c>
      <c r="I139" s="10">
        <v>11.5</v>
      </c>
      <c r="J139" s="36" t="s">
        <v>676</v>
      </c>
      <c r="K139" s="35" t="s">
        <v>2562</v>
      </c>
      <c r="L139" s="35" t="s">
        <v>2658</v>
      </c>
      <c r="M139" s="49" t="s">
        <v>2659</v>
      </c>
      <c r="N139" s="93">
        <v>43430</v>
      </c>
      <c r="O139" s="8"/>
      <c r="P139" s="154"/>
      <c r="Q139" s="154"/>
      <c r="R139" s="154"/>
      <c r="S139" s="8"/>
      <c r="T139" s="8"/>
      <c r="U139" s="8"/>
      <c r="V139" s="8"/>
      <c r="W139" s="8"/>
      <c r="X139" s="8"/>
    </row>
    <row r="140" spans="1:24" ht="12.75">
      <c r="A140" s="13">
        <v>138</v>
      </c>
      <c r="B140" s="38" t="s">
        <v>88</v>
      </c>
      <c r="C140" s="38" t="s">
        <v>48</v>
      </c>
      <c r="D140" s="18">
        <v>43752</v>
      </c>
      <c r="E140" s="153">
        <v>852</v>
      </c>
      <c r="F140" s="49" t="s">
        <v>1288</v>
      </c>
      <c r="G140" s="36" t="s">
        <v>1652</v>
      </c>
      <c r="H140" s="153">
        <v>929</v>
      </c>
      <c r="I140" s="10">
        <v>5694.36</v>
      </c>
      <c r="J140" s="36" t="s">
        <v>102</v>
      </c>
      <c r="K140" s="35" t="s">
        <v>2573</v>
      </c>
      <c r="L140" s="35" t="s">
        <v>2660</v>
      </c>
      <c r="M140" s="49" t="s">
        <v>2661</v>
      </c>
      <c r="N140" s="93">
        <v>42934</v>
      </c>
      <c r="O140" s="36" t="s">
        <v>1144</v>
      </c>
      <c r="P140" s="93">
        <v>43591</v>
      </c>
      <c r="Q140" s="37" t="s">
        <v>2662</v>
      </c>
      <c r="R140" s="93">
        <v>43742</v>
      </c>
      <c r="S140" s="8"/>
      <c r="T140" s="8"/>
      <c r="U140" s="8"/>
      <c r="V140" s="8"/>
      <c r="W140" s="8"/>
      <c r="X140" s="8"/>
    </row>
    <row r="141" spans="1:24" ht="12.75">
      <c r="A141" s="13">
        <v>139</v>
      </c>
      <c r="B141" s="38" t="s">
        <v>88</v>
      </c>
      <c r="C141" s="38" t="s">
        <v>47</v>
      </c>
      <c r="D141" s="18">
        <v>43754</v>
      </c>
      <c r="E141" s="153">
        <v>5639</v>
      </c>
      <c r="F141" s="49" t="s">
        <v>2214</v>
      </c>
      <c r="G141" s="36" t="s">
        <v>542</v>
      </c>
      <c r="H141" s="153">
        <v>995</v>
      </c>
      <c r="I141" s="10">
        <v>24739.35</v>
      </c>
      <c r="J141" s="36" t="s">
        <v>102</v>
      </c>
      <c r="K141" s="35" t="s">
        <v>2216</v>
      </c>
      <c r="L141" s="35" t="s">
        <v>2663</v>
      </c>
      <c r="M141" s="49" t="s">
        <v>2026</v>
      </c>
      <c r="N141" s="93">
        <v>42745</v>
      </c>
      <c r="O141" s="36" t="s">
        <v>2664</v>
      </c>
      <c r="P141" s="93">
        <v>43684</v>
      </c>
      <c r="Q141" s="154"/>
      <c r="R141" s="154"/>
      <c r="S141" s="8"/>
      <c r="T141" s="8"/>
      <c r="U141" s="8"/>
      <c r="V141" s="8"/>
      <c r="W141" s="8"/>
      <c r="X141" s="8"/>
    </row>
    <row r="142" spans="1:24" ht="12.75">
      <c r="A142" s="13">
        <v>140</v>
      </c>
      <c r="B142" s="38" t="s">
        <v>88</v>
      </c>
      <c r="C142" s="38" t="s">
        <v>47</v>
      </c>
      <c r="D142" s="18">
        <v>43754</v>
      </c>
      <c r="E142" s="153">
        <v>1027</v>
      </c>
      <c r="F142" s="49" t="s">
        <v>2665</v>
      </c>
      <c r="G142" s="36" t="s">
        <v>647</v>
      </c>
      <c r="H142" s="153">
        <v>2428</v>
      </c>
      <c r="I142" s="10">
        <v>12481.49</v>
      </c>
      <c r="J142" s="36" t="s">
        <v>102</v>
      </c>
      <c r="K142" s="35" t="s">
        <v>2524</v>
      </c>
      <c r="L142" s="35" t="s">
        <v>2525</v>
      </c>
      <c r="M142" s="49" t="s">
        <v>2526</v>
      </c>
      <c r="N142" s="93">
        <v>42863</v>
      </c>
      <c r="O142" s="36" t="s">
        <v>2666</v>
      </c>
      <c r="P142" s="93">
        <v>43343</v>
      </c>
      <c r="Q142" s="154"/>
      <c r="R142" s="154"/>
      <c r="S142" s="8"/>
      <c r="T142" s="8"/>
      <c r="U142" s="8"/>
      <c r="V142" s="8"/>
      <c r="W142" s="8"/>
      <c r="X142" s="8"/>
    </row>
    <row r="143" spans="1:24" ht="12.75">
      <c r="A143" s="13">
        <v>141</v>
      </c>
      <c r="B143" s="38" t="s">
        <v>88</v>
      </c>
      <c r="C143" s="38" t="s">
        <v>47</v>
      </c>
      <c r="D143" s="18">
        <v>43756</v>
      </c>
      <c r="E143" s="153">
        <v>6406</v>
      </c>
      <c r="F143" s="49" t="s">
        <v>342</v>
      </c>
      <c r="G143" s="36" t="s">
        <v>2667</v>
      </c>
      <c r="H143" s="153">
        <v>1084</v>
      </c>
      <c r="I143" s="10">
        <v>0</v>
      </c>
      <c r="J143" s="36" t="s">
        <v>2668</v>
      </c>
      <c r="K143" s="35" t="s">
        <v>2669</v>
      </c>
      <c r="L143" s="35" t="s">
        <v>2670</v>
      </c>
      <c r="M143" s="49" t="s">
        <v>2671</v>
      </c>
      <c r="N143" s="93">
        <v>43812</v>
      </c>
      <c r="O143" s="8"/>
      <c r="P143" s="154"/>
      <c r="Q143" s="154"/>
      <c r="R143" s="154"/>
      <c r="S143" s="8"/>
      <c r="T143" s="8"/>
      <c r="U143" s="8"/>
      <c r="V143" s="8"/>
      <c r="W143" s="8"/>
      <c r="X143" s="8"/>
    </row>
    <row r="144" spans="1:24" ht="12.75">
      <c r="A144" s="13">
        <v>142</v>
      </c>
      <c r="B144" s="38" t="s">
        <v>88</v>
      </c>
      <c r="C144" s="38" t="s">
        <v>47</v>
      </c>
      <c r="D144" s="18">
        <v>43761</v>
      </c>
      <c r="E144" s="153">
        <v>5643</v>
      </c>
      <c r="F144" s="49" t="s">
        <v>1560</v>
      </c>
      <c r="G144" s="36" t="s">
        <v>542</v>
      </c>
      <c r="H144" s="35">
        <v>572</v>
      </c>
      <c r="I144" s="10">
        <v>94.1</v>
      </c>
      <c r="J144" s="36" t="s">
        <v>102</v>
      </c>
      <c r="K144" s="35" t="s">
        <v>2672</v>
      </c>
      <c r="L144" s="35" t="s">
        <v>2673</v>
      </c>
      <c r="M144" s="49" t="s">
        <v>2674</v>
      </c>
      <c r="N144" s="93">
        <v>42142</v>
      </c>
      <c r="O144" s="8"/>
      <c r="P144" s="154"/>
      <c r="Q144" s="154"/>
      <c r="R144" s="154"/>
      <c r="S144" s="8"/>
      <c r="T144" s="8"/>
      <c r="U144" s="8"/>
      <c r="V144" s="8"/>
      <c r="W144" s="8"/>
      <c r="X144" s="8"/>
    </row>
    <row r="145" spans="1:24" ht="12.75">
      <c r="A145" s="13">
        <v>143</v>
      </c>
      <c r="B145" s="38" t="s">
        <v>88</v>
      </c>
      <c r="C145" s="38" t="s">
        <v>47</v>
      </c>
      <c r="D145" s="18">
        <v>43766</v>
      </c>
      <c r="E145" s="153">
        <v>1029</v>
      </c>
      <c r="F145" s="49" t="s">
        <v>2675</v>
      </c>
      <c r="G145" s="36" t="s">
        <v>2680</v>
      </c>
      <c r="H145" s="35" t="s">
        <v>2676</v>
      </c>
      <c r="I145" s="10">
        <v>392.32</v>
      </c>
      <c r="J145" s="36" t="s">
        <v>102</v>
      </c>
      <c r="K145" s="35" t="s">
        <v>2677</v>
      </c>
      <c r="L145" s="35" t="s">
        <v>2678</v>
      </c>
      <c r="M145" s="49" t="s">
        <v>2679</v>
      </c>
      <c r="N145" s="93">
        <v>42389</v>
      </c>
      <c r="O145" s="36"/>
      <c r="P145" s="93"/>
      <c r="Q145" s="154"/>
      <c r="R145" s="154"/>
      <c r="S145" s="8"/>
      <c r="T145" s="8"/>
      <c r="U145" s="8"/>
      <c r="V145" s="8"/>
      <c r="W145" s="8"/>
      <c r="X145" s="8"/>
    </row>
    <row r="146" spans="1:24" ht="12.75">
      <c r="A146" s="13">
        <v>144</v>
      </c>
      <c r="B146" s="38" t="s">
        <v>88</v>
      </c>
      <c r="C146" s="38" t="s">
        <v>47</v>
      </c>
      <c r="D146" s="18">
        <v>43767</v>
      </c>
      <c r="E146" s="153">
        <v>162</v>
      </c>
      <c r="F146" s="49" t="s">
        <v>1094</v>
      </c>
      <c r="G146" s="36" t="s">
        <v>1547</v>
      </c>
      <c r="H146" s="153">
        <v>4951</v>
      </c>
      <c r="I146" s="10">
        <v>-18.45</v>
      </c>
      <c r="J146" s="36" t="s">
        <v>676</v>
      </c>
      <c r="K146" s="35" t="s">
        <v>1552</v>
      </c>
      <c r="L146" s="35" t="s">
        <v>2681</v>
      </c>
      <c r="M146" s="49" t="s">
        <v>2682</v>
      </c>
      <c r="N146" s="93">
        <v>43634</v>
      </c>
      <c r="O146" s="36"/>
      <c r="P146" s="93"/>
      <c r="Q146" s="37"/>
      <c r="R146" s="93"/>
      <c r="S146" s="8"/>
      <c r="T146" s="8"/>
      <c r="U146" s="8"/>
      <c r="V146" s="8"/>
      <c r="W146" s="8"/>
      <c r="X146" s="8"/>
    </row>
    <row r="147" spans="1:24" ht="12.75">
      <c r="A147" s="13">
        <v>145</v>
      </c>
      <c r="B147" s="38" t="s">
        <v>88</v>
      </c>
      <c r="C147" s="38" t="s">
        <v>47</v>
      </c>
      <c r="D147" s="18">
        <v>43768</v>
      </c>
      <c r="E147" s="153">
        <v>3929</v>
      </c>
      <c r="F147" s="49" t="s">
        <v>930</v>
      </c>
      <c r="G147" s="36" t="s">
        <v>636</v>
      </c>
      <c r="H147" s="153">
        <v>3462</v>
      </c>
      <c r="I147" s="10">
        <v>36.9</v>
      </c>
      <c r="J147" s="36" t="s">
        <v>2683</v>
      </c>
      <c r="K147" s="35" t="s">
        <v>2684</v>
      </c>
      <c r="L147" s="35" t="s">
        <v>2685</v>
      </c>
      <c r="M147" s="49" t="s">
        <v>2686</v>
      </c>
      <c r="N147" s="93">
        <v>43692</v>
      </c>
      <c r="O147" s="36"/>
      <c r="P147" s="93"/>
      <c r="Q147" s="37"/>
      <c r="R147" s="93"/>
      <c r="S147" s="36"/>
      <c r="T147" s="18"/>
      <c r="U147" s="8"/>
      <c r="V147" s="8"/>
      <c r="W147" s="8"/>
      <c r="X147" s="8"/>
    </row>
    <row r="148" spans="1:24" ht="12.75">
      <c r="A148" s="13">
        <v>146</v>
      </c>
      <c r="B148" s="38" t="s">
        <v>88</v>
      </c>
      <c r="C148" s="38" t="s">
        <v>47</v>
      </c>
      <c r="D148" s="18">
        <v>43775</v>
      </c>
      <c r="E148" s="153">
        <v>2269</v>
      </c>
      <c r="F148" s="49" t="s">
        <v>544</v>
      </c>
      <c r="G148" s="36" t="s">
        <v>439</v>
      </c>
      <c r="H148" s="35" t="s">
        <v>2359</v>
      </c>
      <c r="I148" s="10">
        <v>0</v>
      </c>
      <c r="J148" s="36" t="s">
        <v>434</v>
      </c>
      <c r="K148" s="35" t="s">
        <v>547</v>
      </c>
      <c r="L148" s="35" t="s">
        <v>2298</v>
      </c>
      <c r="M148" s="49" t="s">
        <v>2836</v>
      </c>
      <c r="N148" s="93">
        <v>43721</v>
      </c>
      <c r="O148" s="36" t="s">
        <v>549</v>
      </c>
      <c r="P148" s="93">
        <v>42416</v>
      </c>
      <c r="Q148" s="37" t="s">
        <v>550</v>
      </c>
      <c r="R148" s="93">
        <v>43187</v>
      </c>
      <c r="S148" s="36" t="s">
        <v>551</v>
      </c>
      <c r="T148" s="18">
        <v>43328</v>
      </c>
      <c r="U148" s="8"/>
      <c r="V148" s="8"/>
      <c r="W148" s="8"/>
      <c r="X148" s="8"/>
    </row>
    <row r="149" spans="1:24" ht="12.75">
      <c r="A149" s="13">
        <v>147</v>
      </c>
      <c r="B149" s="38" t="s">
        <v>88</v>
      </c>
      <c r="C149" s="38" t="s">
        <v>48</v>
      </c>
      <c r="D149" s="18">
        <v>43776</v>
      </c>
      <c r="E149" s="153">
        <v>3069</v>
      </c>
      <c r="F149" s="49" t="s">
        <v>1302</v>
      </c>
      <c r="G149" s="36" t="s">
        <v>643</v>
      </c>
      <c r="H149" s="153">
        <v>5354</v>
      </c>
      <c r="I149" s="10">
        <v>8624.32</v>
      </c>
      <c r="J149" s="36" t="s">
        <v>102</v>
      </c>
      <c r="K149" s="35" t="s">
        <v>1304</v>
      </c>
      <c r="L149" s="35" t="s">
        <v>2837</v>
      </c>
      <c r="M149" s="49" t="s">
        <v>2838</v>
      </c>
      <c r="N149" s="93">
        <v>43060</v>
      </c>
      <c r="O149" s="63" t="s">
        <v>2839</v>
      </c>
      <c r="P149" s="160">
        <v>43329</v>
      </c>
      <c r="Q149" s="73" t="s">
        <v>2840</v>
      </c>
      <c r="R149" s="160">
        <v>43593</v>
      </c>
      <c r="U149" s="36"/>
      <c r="V149" s="18"/>
      <c r="W149" s="8"/>
      <c r="X149" s="8"/>
    </row>
    <row r="150" spans="1:24" ht="12.75">
      <c r="A150" s="13">
        <v>148</v>
      </c>
      <c r="B150" s="38" t="s">
        <v>88</v>
      </c>
      <c r="C150" s="38" t="s">
        <v>47</v>
      </c>
      <c r="D150" s="18">
        <v>43780</v>
      </c>
      <c r="E150" s="153">
        <v>3964</v>
      </c>
      <c r="F150" s="49" t="s">
        <v>897</v>
      </c>
      <c r="G150" s="36" t="s">
        <v>2841</v>
      </c>
      <c r="H150" s="35" t="s">
        <v>2842</v>
      </c>
      <c r="I150" s="10">
        <v>0</v>
      </c>
      <c r="J150" s="36" t="s">
        <v>495</v>
      </c>
      <c r="K150" s="35" t="s">
        <v>953</v>
      </c>
      <c r="L150" s="35" t="s">
        <v>954</v>
      </c>
      <c r="M150" s="49" t="s">
        <v>955</v>
      </c>
      <c r="N150" s="93">
        <v>43210</v>
      </c>
      <c r="O150" s="36"/>
      <c r="P150" s="93"/>
      <c r="Q150" s="154"/>
      <c r="R150" s="154"/>
      <c r="S150" s="8"/>
      <c r="T150" s="8"/>
      <c r="U150" s="8"/>
      <c r="V150" s="8"/>
      <c r="W150" s="8"/>
      <c r="X150" s="8"/>
    </row>
    <row r="151" spans="1:24" ht="12.75">
      <c r="A151" s="13">
        <v>149</v>
      </c>
      <c r="B151" s="38" t="s">
        <v>88</v>
      </c>
      <c r="C151" s="38" t="s">
        <v>48</v>
      </c>
      <c r="D151" s="18">
        <v>43781</v>
      </c>
      <c r="E151" s="153">
        <v>5129</v>
      </c>
      <c r="F151" s="49" t="s">
        <v>2208</v>
      </c>
      <c r="G151" s="36" t="s">
        <v>2211</v>
      </c>
      <c r="H151" s="35" t="s">
        <v>2843</v>
      </c>
      <c r="I151" s="10">
        <v>16959.56</v>
      </c>
      <c r="J151" s="36" t="s">
        <v>102</v>
      </c>
      <c r="K151" s="35" t="s">
        <v>2105</v>
      </c>
      <c r="L151" s="35" t="s">
        <v>2106</v>
      </c>
      <c r="M151" s="49" t="s">
        <v>2213</v>
      </c>
      <c r="N151" s="93">
        <v>43244</v>
      </c>
      <c r="O151" s="36" t="s">
        <v>2844</v>
      </c>
      <c r="P151" s="93">
        <v>43678</v>
      </c>
      <c r="Q151" s="37"/>
      <c r="R151" s="93"/>
      <c r="S151" s="8"/>
      <c r="T151" s="8"/>
      <c r="U151" s="8"/>
      <c r="V151" s="8"/>
      <c r="W151" s="8"/>
      <c r="X151" s="8"/>
    </row>
    <row r="152" spans="1:24" ht="12.75">
      <c r="A152" s="13">
        <v>150</v>
      </c>
      <c r="B152" s="38" t="s">
        <v>88</v>
      </c>
      <c r="C152" s="38" t="s">
        <v>47</v>
      </c>
      <c r="D152" s="18">
        <v>42693</v>
      </c>
      <c r="E152" s="153">
        <v>652</v>
      </c>
      <c r="F152" s="49" t="s">
        <v>2706</v>
      </c>
      <c r="G152" s="36" t="s">
        <v>2708</v>
      </c>
      <c r="H152" s="153">
        <v>3988</v>
      </c>
      <c r="I152" s="10">
        <v>7779.56</v>
      </c>
      <c r="J152" s="36" t="s">
        <v>102</v>
      </c>
      <c r="K152" s="35" t="s">
        <v>2710</v>
      </c>
      <c r="L152" s="35" t="s">
        <v>2707</v>
      </c>
      <c r="M152" s="49" t="s">
        <v>145</v>
      </c>
      <c r="N152" s="93">
        <v>42779</v>
      </c>
      <c r="O152" s="36" t="s">
        <v>2845</v>
      </c>
      <c r="P152" s="93">
        <v>43453</v>
      </c>
      <c r="Q152" s="37"/>
      <c r="R152" s="93"/>
      <c r="S152" s="8"/>
      <c r="T152" s="8"/>
      <c r="U152" s="8"/>
      <c r="V152" s="8"/>
      <c r="W152" s="8"/>
      <c r="X152" s="8"/>
    </row>
    <row r="153" spans="1:24" ht="12.75">
      <c r="A153" s="13">
        <v>151</v>
      </c>
      <c r="B153" s="38" t="s">
        <v>88</v>
      </c>
      <c r="C153" s="38" t="s">
        <v>47</v>
      </c>
      <c r="D153" s="18">
        <v>42695</v>
      </c>
      <c r="E153" s="153">
        <v>5135</v>
      </c>
      <c r="F153" s="49" t="s">
        <v>558</v>
      </c>
      <c r="G153" s="36" t="s">
        <v>511</v>
      </c>
      <c r="H153" s="153">
        <v>233</v>
      </c>
      <c r="I153" s="10">
        <v>4093.86</v>
      </c>
      <c r="J153" s="36" t="s">
        <v>102</v>
      </c>
      <c r="K153" s="35" t="s">
        <v>1854</v>
      </c>
      <c r="L153" s="35" t="s">
        <v>2846</v>
      </c>
      <c r="M153" s="49" t="s">
        <v>1855</v>
      </c>
      <c r="N153" s="93">
        <v>43010</v>
      </c>
      <c r="O153" s="36" t="s">
        <v>2847</v>
      </c>
      <c r="P153" s="93">
        <v>43658</v>
      </c>
      <c r="Q153" s="154"/>
      <c r="R153" s="154"/>
      <c r="S153" s="8"/>
      <c r="T153" s="8"/>
      <c r="U153" s="8"/>
      <c r="V153" s="8"/>
      <c r="W153" s="8"/>
      <c r="X153" s="8"/>
    </row>
    <row r="154" spans="1:24" ht="12.75">
      <c r="A154" s="13">
        <v>152</v>
      </c>
      <c r="B154" s="38" t="s">
        <v>88</v>
      </c>
      <c r="C154" s="38" t="s">
        <v>47</v>
      </c>
      <c r="D154" s="18">
        <v>43802</v>
      </c>
      <c r="E154" s="153">
        <v>6239</v>
      </c>
      <c r="F154" s="49" t="s">
        <v>415</v>
      </c>
      <c r="G154" s="36" t="s">
        <v>561</v>
      </c>
      <c r="H154" s="153">
        <v>3360</v>
      </c>
      <c r="I154" s="10">
        <v>774.93</v>
      </c>
      <c r="J154" s="36" t="s">
        <v>3029</v>
      </c>
      <c r="K154" s="35" t="s">
        <v>3030</v>
      </c>
      <c r="L154" s="35" t="s">
        <v>3031</v>
      </c>
      <c r="M154" s="49" t="s">
        <v>2040</v>
      </c>
      <c r="N154" s="93">
        <v>43181</v>
      </c>
      <c r="O154" s="36"/>
      <c r="P154" s="93"/>
      <c r="Q154" s="154"/>
      <c r="R154" s="154"/>
      <c r="S154" s="8"/>
      <c r="T154" s="8"/>
      <c r="U154" s="8"/>
      <c r="V154" s="8"/>
      <c r="W154" s="8"/>
      <c r="X154" s="8"/>
    </row>
    <row r="155" spans="1:24" ht="12.75">
      <c r="A155" s="13">
        <v>153</v>
      </c>
      <c r="B155" s="38" t="s">
        <v>88</v>
      </c>
      <c r="C155" s="38" t="s">
        <v>47</v>
      </c>
      <c r="D155" s="18">
        <v>43803</v>
      </c>
      <c r="E155" s="153">
        <v>38</v>
      </c>
      <c r="F155" s="49" t="s">
        <v>220</v>
      </c>
      <c r="G155" s="36" t="s">
        <v>1380</v>
      </c>
      <c r="H155" s="153">
        <v>12</v>
      </c>
      <c r="I155" s="10">
        <v>2.28</v>
      </c>
      <c r="J155" s="36" t="s">
        <v>766</v>
      </c>
      <c r="K155" s="35" t="s">
        <v>2365</v>
      </c>
      <c r="L155" s="217"/>
      <c r="M155" s="49" t="s">
        <v>3032</v>
      </c>
      <c r="N155" s="93">
        <v>43721</v>
      </c>
      <c r="O155" s="36"/>
      <c r="P155" s="93"/>
      <c r="Q155" s="154"/>
      <c r="R155" s="154"/>
      <c r="S155" s="8"/>
      <c r="T155" s="8"/>
      <c r="U155" s="8"/>
      <c r="V155" s="8"/>
      <c r="W155" s="8"/>
      <c r="X155" s="8"/>
    </row>
    <row r="156" spans="1:24" ht="12.75">
      <c r="A156" s="13">
        <v>154</v>
      </c>
      <c r="B156" s="38" t="s">
        <v>88</v>
      </c>
      <c r="C156" s="38" t="s">
        <v>47</v>
      </c>
      <c r="D156" s="18">
        <v>43802</v>
      </c>
      <c r="E156" s="153">
        <v>1029</v>
      </c>
      <c r="F156" s="49" t="s">
        <v>2388</v>
      </c>
      <c r="G156" s="36" t="s">
        <v>636</v>
      </c>
      <c r="H156" s="35" t="s">
        <v>2392</v>
      </c>
      <c r="I156" s="10">
        <v>0</v>
      </c>
      <c r="J156" s="36" t="s">
        <v>2389</v>
      </c>
      <c r="K156" s="35" t="s">
        <v>3033</v>
      </c>
      <c r="L156" s="35" t="s">
        <v>1074</v>
      </c>
      <c r="M156" s="49" t="s">
        <v>3034</v>
      </c>
      <c r="N156" s="93">
        <v>43731</v>
      </c>
      <c r="O156" s="36"/>
      <c r="P156" s="93"/>
      <c r="Q156" s="154"/>
      <c r="R156" s="154"/>
      <c r="S156" s="8"/>
      <c r="T156" s="8"/>
      <c r="U156" s="8"/>
      <c r="V156" s="8"/>
      <c r="W156" s="8"/>
      <c r="X156" s="8"/>
    </row>
    <row r="157" spans="1:24" ht="12.75">
      <c r="A157" s="13">
        <v>155</v>
      </c>
      <c r="B157" s="38" t="s">
        <v>88</v>
      </c>
      <c r="C157" s="38" t="s">
        <v>47</v>
      </c>
      <c r="D157" s="18">
        <v>43804</v>
      </c>
      <c r="E157" s="153">
        <v>5420</v>
      </c>
      <c r="F157" s="49" t="s">
        <v>1537</v>
      </c>
      <c r="G157" s="36" t="s">
        <v>1241</v>
      </c>
      <c r="H157" s="153">
        <v>2045</v>
      </c>
      <c r="I157" s="10">
        <v>19.5</v>
      </c>
      <c r="J157" s="36" t="s">
        <v>2543</v>
      </c>
      <c r="K157" s="35" t="s">
        <v>1538</v>
      </c>
      <c r="L157" s="35" t="s">
        <v>3035</v>
      </c>
      <c r="M157" s="49" t="s">
        <v>3036</v>
      </c>
      <c r="N157" s="94">
        <v>43629</v>
      </c>
      <c r="O157" s="36"/>
      <c r="P157" s="93"/>
      <c r="Q157" s="154"/>
      <c r="R157" s="154"/>
      <c r="S157" s="8"/>
      <c r="T157" s="8"/>
      <c r="U157" s="8"/>
      <c r="V157" s="8"/>
      <c r="W157" s="8"/>
      <c r="X157" s="8"/>
    </row>
    <row r="158" spans="1:24" ht="12.75">
      <c r="A158" s="13">
        <v>156</v>
      </c>
      <c r="B158" s="38" t="s">
        <v>88</v>
      </c>
      <c r="C158" s="38" t="s">
        <v>47</v>
      </c>
      <c r="D158" s="18">
        <v>43804</v>
      </c>
      <c r="E158" s="153">
        <v>6139</v>
      </c>
      <c r="F158" s="49" t="s">
        <v>1294</v>
      </c>
      <c r="G158" s="36" t="s">
        <v>511</v>
      </c>
      <c r="H158" s="35" t="s">
        <v>3037</v>
      </c>
      <c r="I158" s="10">
        <v>0</v>
      </c>
      <c r="J158" s="36" t="s">
        <v>434</v>
      </c>
      <c r="K158" s="35" t="s">
        <v>3038</v>
      </c>
      <c r="L158" s="35" t="s">
        <v>3039</v>
      </c>
      <c r="M158" s="49" t="s">
        <v>3040</v>
      </c>
      <c r="N158" s="93">
        <v>43761</v>
      </c>
      <c r="O158" s="36"/>
      <c r="P158" s="93"/>
      <c r="Q158" s="154"/>
      <c r="R158" s="154"/>
      <c r="S158" s="8"/>
      <c r="T158" s="8"/>
      <c r="U158" s="8"/>
      <c r="V158" s="8"/>
      <c r="W158" s="8"/>
      <c r="X158" s="8"/>
    </row>
    <row r="159" spans="1:24" ht="12.75">
      <c r="A159" s="13">
        <v>157</v>
      </c>
      <c r="B159" s="38" t="s">
        <v>88</v>
      </c>
      <c r="C159" s="38" t="s">
        <v>47</v>
      </c>
      <c r="D159" s="18">
        <v>43810</v>
      </c>
      <c r="E159" s="153">
        <v>5435</v>
      </c>
      <c r="F159" s="49" t="s">
        <v>1094</v>
      </c>
      <c r="G159" s="36" t="s">
        <v>892</v>
      </c>
      <c r="H159" s="153">
        <v>336</v>
      </c>
      <c r="I159" s="10">
        <v>18.77</v>
      </c>
      <c r="J159" s="36" t="s">
        <v>3041</v>
      </c>
      <c r="K159" s="35" t="s">
        <v>3042</v>
      </c>
      <c r="L159" s="217"/>
      <c r="M159" s="49" t="s">
        <v>3043</v>
      </c>
      <c r="N159" s="93">
        <v>43441</v>
      </c>
      <c r="O159" s="36"/>
      <c r="P159" s="93"/>
      <c r="Q159" s="154"/>
      <c r="R159" s="154"/>
      <c r="S159" s="8"/>
      <c r="T159" s="8"/>
      <c r="U159" s="8"/>
      <c r="V159" s="8"/>
      <c r="W159" s="8"/>
      <c r="X159" s="8"/>
    </row>
    <row r="160" spans="1:24" ht="12.75">
      <c r="A160" s="13">
        <v>158</v>
      </c>
      <c r="B160" s="38" t="s">
        <v>88</v>
      </c>
      <c r="C160" s="38" t="s">
        <v>47</v>
      </c>
      <c r="D160" s="18">
        <v>43812</v>
      </c>
      <c r="E160" s="153">
        <v>3952</v>
      </c>
      <c r="F160" s="49" t="s">
        <v>858</v>
      </c>
      <c r="G160" s="36" t="s">
        <v>445</v>
      </c>
      <c r="H160" s="153">
        <v>3825</v>
      </c>
      <c r="I160" s="10">
        <v>0</v>
      </c>
      <c r="J160" s="36" t="s">
        <v>2417</v>
      </c>
      <c r="K160" s="35" t="s">
        <v>1910</v>
      </c>
      <c r="L160" s="217"/>
      <c r="M160" s="49" t="s">
        <v>3044</v>
      </c>
      <c r="N160" s="93">
        <v>43664</v>
      </c>
      <c r="O160" s="36"/>
      <c r="P160" s="93"/>
      <c r="Q160" s="154"/>
      <c r="R160" s="154"/>
      <c r="S160" s="8"/>
      <c r="T160" s="8"/>
      <c r="U160" s="8"/>
      <c r="V160" s="8"/>
      <c r="W160" s="8"/>
      <c r="X160" s="8"/>
    </row>
    <row r="161" spans="1:24" ht="12.75">
      <c r="A161" s="13">
        <v>159</v>
      </c>
      <c r="B161" s="38" t="s">
        <v>88</v>
      </c>
      <c r="C161" s="38" t="s">
        <v>47</v>
      </c>
      <c r="D161" s="18">
        <v>43815</v>
      </c>
      <c r="E161" s="153">
        <v>841</v>
      </c>
      <c r="F161" s="49" t="s">
        <v>474</v>
      </c>
      <c r="G161" s="36" t="s">
        <v>3045</v>
      </c>
      <c r="H161" s="153">
        <v>3401</v>
      </c>
      <c r="I161" s="10">
        <v>0</v>
      </c>
      <c r="J161" s="36" t="s">
        <v>1841</v>
      </c>
      <c r="K161" s="35" t="s">
        <v>1842</v>
      </c>
      <c r="L161" s="217"/>
      <c r="M161" s="49" t="s">
        <v>3046</v>
      </c>
      <c r="N161" s="93">
        <v>43656</v>
      </c>
      <c r="O161" s="36"/>
      <c r="P161" s="93"/>
      <c r="Q161" s="154"/>
      <c r="R161" s="154"/>
      <c r="S161" s="8"/>
      <c r="T161" s="8"/>
      <c r="U161" s="8"/>
      <c r="V161" s="8"/>
      <c r="W161" s="8"/>
      <c r="X161" s="8"/>
    </row>
    <row r="162" spans="1:24" ht="12.75">
      <c r="A162" s="13">
        <v>160</v>
      </c>
      <c r="B162" s="38" t="s">
        <v>88</v>
      </c>
      <c r="C162" s="38" t="s">
        <v>47</v>
      </c>
      <c r="D162" s="18">
        <v>43822</v>
      </c>
      <c r="E162" s="153">
        <v>19</v>
      </c>
      <c r="F162" s="49" t="s">
        <v>243</v>
      </c>
      <c r="G162" s="36" t="s">
        <v>1782</v>
      </c>
      <c r="H162" s="153">
        <v>1815</v>
      </c>
      <c r="I162" s="10">
        <v>1.24</v>
      </c>
      <c r="J162" s="36" t="s">
        <v>434</v>
      </c>
      <c r="K162" s="35" t="s">
        <v>1780</v>
      </c>
      <c r="L162" s="217"/>
      <c r="M162" s="49" t="s">
        <v>3047</v>
      </c>
      <c r="N162" s="93">
        <v>43648</v>
      </c>
      <c r="O162" s="36"/>
      <c r="P162" s="93"/>
      <c r="Q162" s="154"/>
      <c r="R162" s="154"/>
      <c r="S162" s="8"/>
      <c r="T162" s="8"/>
      <c r="U162" s="8"/>
      <c r="V162" s="8"/>
      <c r="W162" s="8"/>
      <c r="X162" s="8"/>
    </row>
    <row r="163" spans="1:24" ht="12.75">
      <c r="A163" s="13">
        <v>161</v>
      </c>
      <c r="B163" s="38" t="s">
        <v>88</v>
      </c>
      <c r="C163" s="38" t="s">
        <v>48</v>
      </c>
      <c r="D163" s="18">
        <v>43822</v>
      </c>
      <c r="E163" s="153">
        <v>950</v>
      </c>
      <c r="F163" s="49" t="s">
        <v>2585</v>
      </c>
      <c r="G163" s="36" t="s">
        <v>2588</v>
      </c>
      <c r="H163" s="35" t="s">
        <v>2589</v>
      </c>
      <c r="I163" s="10">
        <v>29438.95</v>
      </c>
      <c r="J163" s="36" t="s">
        <v>102</v>
      </c>
      <c r="K163" s="35" t="s">
        <v>2587</v>
      </c>
      <c r="L163" s="35" t="s">
        <v>3048</v>
      </c>
      <c r="M163" s="49" t="s">
        <v>2590</v>
      </c>
      <c r="N163" s="93">
        <v>42461</v>
      </c>
      <c r="O163" s="36" t="s">
        <v>2591</v>
      </c>
      <c r="P163" s="93">
        <v>43059</v>
      </c>
      <c r="Q163" s="37" t="s">
        <v>3049</v>
      </c>
      <c r="R163" s="93">
        <v>43746</v>
      </c>
      <c r="S163" s="8"/>
      <c r="T163" s="8"/>
      <c r="U163" s="8"/>
      <c r="V163" s="8"/>
      <c r="W163" s="8"/>
      <c r="X163" s="8"/>
    </row>
    <row r="164" spans="1:24" ht="12.75">
      <c r="A164" s="13">
        <v>162</v>
      </c>
      <c r="B164" s="38" t="s">
        <v>88</v>
      </c>
      <c r="C164" s="38" t="s">
        <v>47</v>
      </c>
      <c r="D164" s="18">
        <v>43825</v>
      </c>
      <c r="E164" s="153">
        <v>5669</v>
      </c>
      <c r="F164" s="49" t="s">
        <v>194</v>
      </c>
      <c r="G164" s="36" t="s">
        <v>719</v>
      </c>
      <c r="H164" s="35" t="s">
        <v>1332</v>
      </c>
      <c r="I164" s="10">
        <v>0</v>
      </c>
      <c r="J164" s="36" t="s">
        <v>434</v>
      </c>
      <c r="K164" s="35" t="s">
        <v>1312</v>
      </c>
      <c r="L164" s="35" t="s">
        <v>906</v>
      </c>
      <c r="M164" s="49" t="s">
        <v>3032</v>
      </c>
      <c r="N164" s="93">
        <v>43342</v>
      </c>
      <c r="O164" s="36"/>
      <c r="P164" s="93"/>
      <c r="Q164" s="37"/>
      <c r="R164" s="93"/>
      <c r="S164" s="8"/>
      <c r="T164" s="8"/>
      <c r="U164" s="8"/>
      <c r="V164" s="8"/>
      <c r="W164" s="8"/>
      <c r="X164" s="8"/>
    </row>
    <row r="165" spans="1:24" ht="12.75">
      <c r="A165" s="13">
        <v>163</v>
      </c>
      <c r="B165" s="38" t="s">
        <v>88</v>
      </c>
      <c r="C165" s="38" t="s">
        <v>48</v>
      </c>
      <c r="D165" s="18">
        <v>43829</v>
      </c>
      <c r="E165" s="153">
        <v>3932</v>
      </c>
      <c r="F165" s="49" t="s">
        <v>3050</v>
      </c>
      <c r="G165" s="36" t="s">
        <v>726</v>
      </c>
      <c r="H165" s="35">
        <v>2980</v>
      </c>
      <c r="I165" s="10">
        <v>7730.34</v>
      </c>
      <c r="J165" s="36" t="s">
        <v>967</v>
      </c>
      <c r="K165" s="35" t="s">
        <v>3051</v>
      </c>
      <c r="L165" s="35" t="s">
        <v>3052</v>
      </c>
      <c r="M165" s="49" t="s">
        <v>2357</v>
      </c>
      <c r="N165" s="93">
        <v>43167</v>
      </c>
      <c r="O165" s="36" t="s">
        <v>2800</v>
      </c>
      <c r="P165" s="93">
        <v>43720</v>
      </c>
      <c r="Q165" s="154"/>
      <c r="R165" s="154"/>
      <c r="S165" s="8"/>
      <c r="T165" s="8"/>
      <c r="U165" s="8"/>
      <c r="V165" s="8"/>
      <c r="W165" s="8"/>
      <c r="X16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  <ignoredErrors>
    <ignoredError sqref="F3:F8 F11:F13 F15 F17 F19:F28 F30:F3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2.8515625" defaultRowHeight="12.75"/>
  <cols>
    <col min="1" max="1" width="6.28125" style="78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5.00390625" style="1" bestFit="1" customWidth="1"/>
    <col min="6" max="6" width="7.00390625" style="29" bestFit="1" customWidth="1"/>
    <col min="7" max="7" width="39.140625" style="1" bestFit="1" customWidth="1"/>
    <col min="8" max="8" width="14.421875" style="1" bestFit="1" customWidth="1"/>
    <col min="9" max="9" width="37.8515625" style="1" bestFit="1" customWidth="1"/>
    <col min="10" max="10" width="48.421875" style="1" bestFit="1" customWidth="1"/>
    <col min="11" max="11" width="13.140625" style="1" bestFit="1" customWidth="1"/>
    <col min="12" max="16384" width="12.8515625" style="1" customWidth="1"/>
  </cols>
  <sheetData>
    <row r="1" spans="1:11" ht="12.75">
      <c r="A1" s="96" t="s">
        <v>10</v>
      </c>
      <c r="B1" s="100" t="s">
        <v>13</v>
      </c>
      <c r="C1" s="100" t="s">
        <v>51</v>
      </c>
      <c r="D1" s="100" t="s">
        <v>17</v>
      </c>
      <c r="E1" s="218" t="s">
        <v>5</v>
      </c>
      <c r="F1" s="219"/>
      <c r="G1" s="218" t="s">
        <v>59</v>
      </c>
      <c r="H1" s="219"/>
      <c r="I1" s="139" t="s">
        <v>3</v>
      </c>
      <c r="J1" s="141" t="s">
        <v>4</v>
      </c>
      <c r="K1" s="143" t="s">
        <v>36</v>
      </c>
    </row>
    <row r="2" spans="1:11" ht="13.5" thickBot="1">
      <c r="A2" s="97" t="s">
        <v>25</v>
      </c>
      <c r="B2" s="101"/>
      <c r="C2" s="101"/>
      <c r="D2" s="101"/>
      <c r="E2" s="102" t="s">
        <v>55</v>
      </c>
      <c r="F2" s="126" t="s">
        <v>56</v>
      </c>
      <c r="G2" s="102" t="s">
        <v>60</v>
      </c>
      <c r="H2" s="119" t="s">
        <v>61</v>
      </c>
      <c r="I2" s="140"/>
      <c r="J2" s="140"/>
      <c r="K2" s="144"/>
    </row>
    <row r="3" spans="1:11" ht="12.75">
      <c r="A3" s="75">
        <v>1</v>
      </c>
      <c r="B3" s="51" t="s">
        <v>86</v>
      </c>
      <c r="C3" s="152"/>
      <c r="D3" s="136">
        <v>43511</v>
      </c>
      <c r="E3" s="45">
        <v>2868</v>
      </c>
      <c r="F3" s="39">
        <v>17</v>
      </c>
      <c r="G3" s="138" t="s">
        <v>643</v>
      </c>
      <c r="H3" s="137">
        <v>5254</v>
      </c>
      <c r="I3" s="39" t="s">
        <v>102</v>
      </c>
      <c r="J3" s="39" t="s">
        <v>644</v>
      </c>
      <c r="K3" s="142">
        <v>43511</v>
      </c>
    </row>
    <row r="4" spans="1:11" ht="12.75">
      <c r="A4" s="13">
        <v>2</v>
      </c>
      <c r="B4" s="38" t="s">
        <v>86</v>
      </c>
      <c r="C4" s="152"/>
      <c r="D4" s="18">
        <v>43528</v>
      </c>
      <c r="E4" s="8">
        <v>737</v>
      </c>
      <c r="F4" s="153">
        <v>20</v>
      </c>
      <c r="G4" s="36" t="s">
        <v>971</v>
      </c>
      <c r="H4" s="8">
        <v>2964</v>
      </c>
      <c r="I4" s="36" t="s">
        <v>102</v>
      </c>
      <c r="J4" s="36" t="s">
        <v>644</v>
      </c>
      <c r="K4" s="18">
        <v>43528</v>
      </c>
    </row>
    <row r="5" spans="1:11" ht="12.75">
      <c r="A5" s="13"/>
      <c r="B5" s="38"/>
      <c r="C5" s="152"/>
      <c r="D5" s="18"/>
      <c r="E5" s="8"/>
      <c r="F5" s="153"/>
      <c r="G5" s="36"/>
      <c r="H5" s="8"/>
      <c r="I5" s="36"/>
      <c r="J5" s="36"/>
      <c r="K5" s="18"/>
    </row>
    <row r="6" spans="1:11" ht="12.75">
      <c r="A6" s="13"/>
      <c r="B6" s="38"/>
      <c r="C6" s="152"/>
      <c r="D6" s="18"/>
      <c r="E6" s="8"/>
      <c r="F6" s="153"/>
      <c r="G6" s="36"/>
      <c r="H6" s="8"/>
      <c r="I6" s="36"/>
      <c r="J6" s="36"/>
      <c r="K6" s="18"/>
    </row>
    <row r="7" spans="1:11" ht="12.75">
      <c r="A7" s="13"/>
      <c r="B7" s="38"/>
      <c r="C7" s="152"/>
      <c r="D7" s="18"/>
      <c r="E7" s="8"/>
      <c r="F7" s="153"/>
      <c r="G7" s="36"/>
      <c r="H7" s="8"/>
      <c r="I7" s="36"/>
      <c r="J7" s="36"/>
      <c r="K7" s="18"/>
    </row>
  </sheetData>
  <sheetProtection objects="1" scenarios="1" selectLockedCells="1" selectUnlockedCells="1"/>
  <mergeCells count="2">
    <mergeCell ref="E1:F1"/>
    <mergeCell ref="G1:H1"/>
  </mergeCells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paperSize="9" scale="87" r:id="rId1"/>
  <headerFooter alignWithMargins="0">
    <oddHeader>&amp;LI. MUNICIPALIDAD DE ÑUÑOA
DIRECCION DE OBRAS MUNICIPALES
DEPARTAMENTO DE INFORMATICA Y CATASTRO&amp;CLISTADO MAESTRO DE
CAMBIOS DE DESTINO&amp;RPERIODO: 2017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50.00390625" style="0" bestFit="1" customWidth="1"/>
    <col min="2" max="2" width="13.7109375" style="81" bestFit="1" customWidth="1"/>
    <col min="3" max="3" width="23.421875" style="0" bestFit="1" customWidth="1"/>
    <col min="4" max="4" width="13.7109375" style="81" bestFit="1" customWidth="1"/>
  </cols>
  <sheetData>
    <row r="1" spans="1:2" ht="12.75">
      <c r="A1" s="85" t="s">
        <v>62</v>
      </c>
      <c r="B1" s="81" t="s">
        <v>101</v>
      </c>
    </row>
    <row r="2" ht="13.5" thickBot="1"/>
    <row r="3" spans="1:4" ht="13.5" thickBot="1">
      <c r="A3" s="86" t="s">
        <v>13</v>
      </c>
      <c r="B3" s="87" t="s">
        <v>64</v>
      </c>
      <c r="C3" s="88" t="s">
        <v>51</v>
      </c>
      <c r="D3" s="89" t="s">
        <v>64</v>
      </c>
    </row>
    <row r="4" spans="1:4" ht="12.75">
      <c r="A4" s="221" t="s">
        <v>63</v>
      </c>
      <c r="B4" s="223" t="s">
        <v>50</v>
      </c>
      <c r="C4" s="83" t="s">
        <v>65</v>
      </c>
      <c r="D4" s="84" t="s">
        <v>43</v>
      </c>
    </row>
    <row r="5" spans="1:4" ht="12.75">
      <c r="A5" s="224"/>
      <c r="B5" s="226"/>
      <c r="C5" s="82" t="s">
        <v>66</v>
      </c>
      <c r="D5" s="53" t="s">
        <v>54</v>
      </c>
    </row>
    <row r="6" spans="1:4" ht="12.75">
      <c r="A6" s="224"/>
      <c r="B6" s="226"/>
      <c r="C6" s="82" t="s">
        <v>67</v>
      </c>
      <c r="D6" s="53" t="s">
        <v>46</v>
      </c>
    </row>
    <row r="7" spans="1:4" ht="12.75">
      <c r="A7" s="224"/>
      <c r="B7" s="226"/>
      <c r="C7" s="82" t="s">
        <v>68</v>
      </c>
      <c r="D7" s="53" t="s">
        <v>49</v>
      </c>
    </row>
    <row r="8" spans="1:4" ht="12.75">
      <c r="A8" s="224"/>
      <c r="B8" s="226"/>
      <c r="C8" s="82" t="s">
        <v>69</v>
      </c>
      <c r="D8" s="53" t="s">
        <v>70</v>
      </c>
    </row>
    <row r="10" spans="1:4" ht="12.75">
      <c r="A10" s="224" t="s">
        <v>71</v>
      </c>
      <c r="B10" s="226" t="s">
        <v>52</v>
      </c>
      <c r="C10" s="82" t="s">
        <v>72</v>
      </c>
      <c r="D10" s="53" t="s">
        <v>53</v>
      </c>
    </row>
    <row r="11" spans="1:4" ht="12.75">
      <c r="A11" s="224"/>
      <c r="B11" s="226"/>
      <c r="C11" s="82" t="s">
        <v>73</v>
      </c>
      <c r="D11" s="53" t="s">
        <v>44</v>
      </c>
    </row>
    <row r="12" spans="1:4" ht="12.75">
      <c r="A12" s="224"/>
      <c r="B12" s="226"/>
      <c r="C12" s="82" t="s">
        <v>74</v>
      </c>
      <c r="D12" s="53" t="s">
        <v>75</v>
      </c>
    </row>
    <row r="13" spans="1:4" ht="12.75">
      <c r="A13" s="224"/>
      <c r="B13" s="226"/>
      <c r="C13" s="82" t="s">
        <v>108</v>
      </c>
      <c r="D13" s="53" t="s">
        <v>109</v>
      </c>
    </row>
    <row r="14" spans="1:4" ht="12.75">
      <c r="A14" s="203"/>
      <c r="B14" s="204"/>
      <c r="C14" s="206" t="s">
        <v>1359</v>
      </c>
      <c r="D14" s="205" t="s">
        <v>1360</v>
      </c>
    </row>
    <row r="16" spans="1:4" ht="12.75">
      <c r="A16" s="224" t="s">
        <v>76</v>
      </c>
      <c r="B16" s="226" t="s">
        <v>23</v>
      </c>
      <c r="C16" s="82" t="s">
        <v>77</v>
      </c>
      <c r="D16" s="53">
        <v>1959</v>
      </c>
    </row>
    <row r="17" spans="1:4" ht="12.75">
      <c r="A17" s="224"/>
      <c r="B17" s="226"/>
      <c r="C17" s="82" t="s">
        <v>78</v>
      </c>
      <c r="D17" s="53" t="s">
        <v>79</v>
      </c>
    </row>
    <row r="18" spans="1:4" ht="12.75">
      <c r="A18" s="224"/>
      <c r="B18" s="226"/>
      <c r="C18" s="82" t="s">
        <v>80</v>
      </c>
      <c r="D18" s="53" t="s">
        <v>81</v>
      </c>
    </row>
    <row r="19" spans="1:4" ht="12.75">
      <c r="A19" s="224"/>
      <c r="B19" s="226"/>
      <c r="C19" s="82" t="s">
        <v>82</v>
      </c>
      <c r="D19" s="53" t="s">
        <v>91</v>
      </c>
    </row>
    <row r="20" spans="1:4" ht="12.75">
      <c r="A20" s="224"/>
      <c r="B20" s="226"/>
      <c r="C20" s="82" t="s">
        <v>110</v>
      </c>
      <c r="D20" s="53" t="s">
        <v>105</v>
      </c>
    </row>
    <row r="21" spans="1:4" ht="12.75">
      <c r="A21" s="224"/>
      <c r="B21" s="226"/>
      <c r="C21" s="82" t="s">
        <v>111</v>
      </c>
      <c r="D21" s="53" t="s">
        <v>112</v>
      </c>
    </row>
    <row r="22" spans="1:4" ht="12.75">
      <c r="A22" s="224"/>
      <c r="B22" s="226"/>
      <c r="C22" s="82" t="s">
        <v>113</v>
      </c>
      <c r="D22" s="53" t="s">
        <v>114</v>
      </c>
    </row>
    <row r="24" spans="1:2" ht="12.75">
      <c r="A24" s="82" t="s">
        <v>83</v>
      </c>
      <c r="B24" s="53" t="s">
        <v>45</v>
      </c>
    </row>
    <row r="26" spans="1:2" ht="12.75">
      <c r="A26" s="82" t="s">
        <v>84</v>
      </c>
      <c r="B26" s="53" t="s">
        <v>58</v>
      </c>
    </row>
    <row r="28" spans="1:2" ht="12.75">
      <c r="A28" s="82" t="s">
        <v>85</v>
      </c>
      <c r="B28" s="53" t="s">
        <v>86</v>
      </c>
    </row>
    <row r="30" spans="1:3" ht="12.75">
      <c r="A30" s="220" t="s">
        <v>87</v>
      </c>
      <c r="B30" s="222" t="s">
        <v>88</v>
      </c>
      <c r="C30" s="82" t="s">
        <v>47</v>
      </c>
    </row>
    <row r="31" spans="1:3" ht="12.75">
      <c r="A31" s="221"/>
      <c r="B31" s="223"/>
      <c r="C31" s="82" t="s">
        <v>48</v>
      </c>
    </row>
    <row r="33" spans="1:4" ht="12.75">
      <c r="A33" s="224" t="s">
        <v>94</v>
      </c>
      <c r="B33" s="225"/>
      <c r="C33" s="82" t="s">
        <v>95</v>
      </c>
      <c r="D33" s="53" t="s">
        <v>89</v>
      </c>
    </row>
    <row r="34" spans="1:4" ht="12.75">
      <c r="A34" s="224"/>
      <c r="B34" s="225"/>
      <c r="C34" s="82" t="s">
        <v>96</v>
      </c>
      <c r="D34" s="53" t="s">
        <v>90</v>
      </c>
    </row>
    <row r="35" spans="1:4" ht="12.75">
      <c r="A35" s="224"/>
      <c r="B35" s="225"/>
      <c r="C35" s="82" t="s">
        <v>97</v>
      </c>
      <c r="D35" s="53" t="s">
        <v>99</v>
      </c>
    </row>
    <row r="36" spans="1:4" ht="12.75">
      <c r="A36" s="224"/>
      <c r="B36" s="225"/>
      <c r="C36" s="82" t="s">
        <v>98</v>
      </c>
      <c r="D36" s="53" t="s">
        <v>100</v>
      </c>
    </row>
    <row r="38" spans="1:2" ht="12.75">
      <c r="A38" s="82" t="s">
        <v>92</v>
      </c>
      <c r="B38" s="53" t="s">
        <v>93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2020-01-14T18:51:32Z</dcterms:modified>
  <cp:category/>
  <cp:version/>
  <cp:contentType/>
  <cp:contentStatus/>
</cp:coreProperties>
</file>